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โครงการ ITA68\O12\"/>
    </mc:Choice>
  </mc:AlternateContent>
  <xr:revisionPtr revIDLastSave="0" documentId="13_ncr:1_{BEE474CA-C91D-4109-A469-59E76753DC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ท่าม่ว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ท่าม่วง-รายงานผลการใช้จ่าย 68'!$A$1:$J$64</definedName>
    <definedName name="_xlnm.Print_Titles" localSheetId="0">' ท่าม่วง-รายงานผลการใช้จ่าย 68'!$1:$7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43" i="3" l="1"/>
  <c r="I42" i="3" s="1"/>
  <c r="J43" i="3"/>
  <c r="H12" i="3"/>
  <c r="G12" i="3"/>
  <c r="F12" i="3"/>
  <c r="E12" i="3"/>
  <c r="I47" i="3"/>
  <c r="I46" i="3" s="1"/>
  <c r="J40" i="3"/>
  <c r="J39" i="3"/>
  <c r="J38" i="3"/>
  <c r="J37" i="3"/>
  <c r="J36" i="3"/>
  <c r="I52" i="3"/>
  <c r="I51" i="3" s="1"/>
  <c r="I50" i="3" s="1"/>
  <c r="J53" i="3"/>
  <c r="I56" i="3"/>
  <c r="J56" i="3" s="1"/>
  <c r="J57" i="3"/>
  <c r="J49" i="3"/>
  <c r="J48" i="3"/>
  <c r="J33" i="3"/>
  <c r="D47" i="3"/>
  <c r="E47" i="3"/>
  <c r="E46" i="3" s="1"/>
  <c r="E45" i="3" s="1"/>
  <c r="F47" i="3"/>
  <c r="F46" i="3" s="1"/>
  <c r="F45" i="3" s="1"/>
  <c r="G47" i="3"/>
  <c r="G46" i="3" s="1"/>
  <c r="G45" i="3" s="1"/>
  <c r="H47" i="3"/>
  <c r="H46" i="3" s="1"/>
  <c r="H45" i="3" s="1"/>
  <c r="H51" i="3"/>
  <c r="H50" i="3" s="1"/>
  <c r="E52" i="3"/>
  <c r="E51" i="3" s="1"/>
  <c r="E50" i="3" s="1"/>
  <c r="F52" i="3"/>
  <c r="F51" i="3" s="1"/>
  <c r="F50" i="3" s="1"/>
  <c r="G52" i="3"/>
  <c r="G51" i="3" s="1"/>
  <c r="G50" i="3" s="1"/>
  <c r="H52" i="3"/>
  <c r="D52" i="3"/>
  <c r="D51" i="3" s="1"/>
  <c r="D50" i="3" s="1"/>
  <c r="E34" i="3"/>
  <c r="F34" i="3"/>
  <c r="G34" i="3"/>
  <c r="E35" i="3"/>
  <c r="F35" i="3"/>
  <c r="G35" i="3"/>
  <c r="H35" i="3"/>
  <c r="H34" i="3" s="1"/>
  <c r="I41" i="3" l="1"/>
  <c r="J41" i="3" s="1"/>
  <c r="J42" i="3"/>
  <c r="I55" i="3"/>
  <c r="I54" i="3" s="1"/>
  <c r="J52" i="3"/>
  <c r="J51" i="3" s="1"/>
  <c r="J50" i="3" s="1"/>
  <c r="J47" i="3"/>
  <c r="J46" i="3" s="1"/>
  <c r="J45" i="3" s="1"/>
  <c r="J35" i="3"/>
  <c r="I32" i="3"/>
  <c r="I31" i="3" s="1"/>
  <c r="I30" i="3" s="1"/>
  <c r="I58" i="3" s="1"/>
  <c r="D32" i="3"/>
  <c r="D31" i="3" s="1"/>
  <c r="D30" i="3" s="1"/>
  <c r="E11" i="3"/>
  <c r="E10" i="3" s="1"/>
  <c r="E9" i="3" s="1"/>
  <c r="E58" i="3" s="1"/>
  <c r="E8" i="3" s="1"/>
  <c r="F11" i="3"/>
  <c r="F10" i="3" s="1"/>
  <c r="F9" i="3" s="1"/>
  <c r="F58" i="3" s="1"/>
  <c r="F8" i="3" s="1"/>
  <c r="G11" i="3"/>
  <c r="G10" i="3" s="1"/>
  <c r="G9" i="3" s="1"/>
  <c r="G58" i="3" s="1"/>
  <c r="G8" i="3" s="1"/>
  <c r="H11" i="3"/>
  <c r="H10" i="3" s="1"/>
  <c r="H9" i="3" s="1"/>
  <c r="H58" i="3" s="1"/>
  <c r="H8" i="3" s="1"/>
  <c r="D46" i="3" l="1"/>
  <c r="D58" i="3"/>
  <c r="J30" i="3" l="1"/>
  <c r="J31" i="3"/>
  <c r="J3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L28" i="3" l="1"/>
  <c r="L27" i="3"/>
  <c r="L38" i="3"/>
  <c r="L45" i="3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<sst xmlns="http://schemas.openxmlformats.org/spreadsheetml/2006/main" count="445" uniqueCount="167">
  <si>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</si>
  <si>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</si>
  <si>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</si>
  <si>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</si>
  <si>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</si>
  <si>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</si>
  <si>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</si>
  <si>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</si>
  <si>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</si>
  <si>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</si>
  <si>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</si>
  <si>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</si>
  <si>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</si>
  <si>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</si>
  <si>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</si>
  <si>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</si>
  <si>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</si>
  <si>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</si>
  <si>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</si>
  <si>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</si>
  <si>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</si>
  <si>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</si>
  <si>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</si>
  <si>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</si>
  <si>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</si>
  <si>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</si>
  <si>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</si>
  <si>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</si>
  <si>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</si>
  <si>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</si>
  <si>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</si>
  <si>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</si>
  <si>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</si>
  <si>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</si>
  <si>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</si>
  <si>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</si>
  <si>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</si>
  <si>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</si>
  <si>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</si>
  <si>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</si>
  <si>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</si>
  <si>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</si>
  <si>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</si>
  <si>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</si>
  <si>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</si>
  <si>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</si>
  <si>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</si>
  <si>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</si>
  <si>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</si>
  <si>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</si>
  <si>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</si>
  <si>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</si>
  <si>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</si>
  <si>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</si>
  <si>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</si>
  <si>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</si>
  <si>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</si>
  <si>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</si>
  <si>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</si>
  <si>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</si>
  <si>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</si>
  <si>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</si>
  <si>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</si>
  <si>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</si>
  <si>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</si>
  <si>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</si>
  <si>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</si>
  <si>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</si>
  <si>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</si>
  <si>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</si>
  <si>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</si>
  <si>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</si>
  <si>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</si>
  <si>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</si>
  <si>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</si>
  <si>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</si>
  <si>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</si>
  <si>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</si>
  <si>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</si>
  <si>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</si>
  <si>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</si>
  <si>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</si>
  <si>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</si>
  <si>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</si>
  <si>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</si>
  <si>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</si>
  <si>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</si>
  <si>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</si>
  <si>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</si>
  <si>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</si>
  <si>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</si>
  <si>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</si>
  <si>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</si>
  <si>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</si>
  <si>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</si>
  <si>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</si>
  <si>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</si>
  <si>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</si>
  <si>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</si>
  <si>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</si>
  <si>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</si>
  <si>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</si>
  <si>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</si>
  <si>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</si>
  <si>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</si>
  <si>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</si>
  <si>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</si>
  <si>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</si>
  <si>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</si>
  <si>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</si>
  <si>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</si>
  <si>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</si>
  <si>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</si>
  <si>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</si>
  <si>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</si>
  <si>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</si>
  <si>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</si>
  <si>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</si>
  <si>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</si>
  <si>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ข้อมูล ณ วันที่ 1 มีนาคม 2568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</si>
  <si>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</si>
  <si>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</si>
  <si>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</si>
  <si>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</si>
  <si>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</si>
  <si>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</si>
  <si>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</si>
  <si>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</si>
  <si>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</si>
  <si>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</si>
  <si>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</si>
  <si>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</si>
  <si>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</si>
  <si>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</si>
  <si>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</si>
  <si>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</si>
  <si>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</si>
  <si>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</si>
  <si>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</si>
  <si>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</si>
  <si>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</si>
  <si>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</si>
  <si>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</si>
  <si>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</si>
  <si>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</si>
  <si>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</si>
  <si>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</si>
  <si>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มีการเบิกจ่ายแล้ว 60.00 %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</si>
  <si>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</si>
  <si>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</si>
  <si>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มีการเบิกจ่ายแล้ว 50.74 %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</si>
  <si>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</si>
  <si>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</si>
  <si>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</si>
  <si>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</si>
  <si>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</si>
  <si>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เบิกจ่ายแล้ว 35.00%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</si>
  <si>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</si>
  <si>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</si>
  <si>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สถานีตำรวจภูธรกรับใหญ่ </t>
  </si>
  <si>
    <t>888.337.73</t>
  </si>
  <si>
    <t xml:space="preserve"> - มีการเบิกจ่ายแล้ว 52.48 %</t>
  </si>
  <si>
    <t>(อัธธ์ยา  แถบทอง)</t>
  </si>
  <si>
    <t>ผกก.สภ.กรับใหญ่</t>
  </si>
  <si>
    <t>(สายรุ้ง สวนพานิช)</t>
  </si>
  <si>
    <t>สว.ธร.สภ.กรับใหญ่</t>
  </si>
  <si>
    <t xml:space="preserve">     ว่าที่ พ.ต.ต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</si>
</sst>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0" fontId="12" fillId="0" borderId="0" xfId="0" applyFont="1" applyAlignment="1">
      <alignment vertical="top"/>
    </xf>
    <xf numFmtId="43" fontId="12" fillId="0" borderId="19" xfId="0" applyNumberFormat="1" applyFont="1" applyBorder="1" applyAlignment="1">
      <alignment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43" fontId="14" fillId="0" borderId="0" xfId="1" applyFont="1" applyFill="1"/>
    <xf numFmtId="0" fontId="17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/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18" fillId="0" borderId="19" xfId="1" applyFont="1" applyFill="1" applyBorder="1"/>
    <xf numFmtId="0" fontId="18" fillId="0" borderId="19" xfId="0" applyFont="1" applyBorder="1"/>
    <xf numFmtId="43" fontId="18" fillId="0" borderId="19" xfId="1" applyFont="1" applyFill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43" fontId="18" fillId="0" borderId="19" xfId="0" applyNumberFormat="1" applyFont="1" applyBorder="1" applyAlignment="1">
      <alignment vertical="top"/>
    </xf>
    <xf numFmtId="43" fontId="18" fillId="0" borderId="19" xfId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vertical="top" wrapText="1"/>
    </xf>
    <xf numFmtId="43" fontId="18" fillId="0" borderId="19" xfId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20" fillId="0" borderId="4" xfId="0" applyFont="1" applyBorder="1"/>
    <xf numFmtId="0" fontId="20" fillId="0" borderId="2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/>
    </xf>
    <xf numFmtId="0" fontId="20" fillId="0" borderId="6" xfId="0" applyFont="1" applyBorder="1"/>
    <xf numFmtId="0" fontId="20" fillId="0" borderId="3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2" fontId="20" fillId="0" borderId="6" xfId="0" applyNumberFormat="1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2" fontId="20" fillId="0" borderId="40" xfId="0" applyNumberFormat="1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right" vertical="center"/>
    </xf>
    <xf numFmtId="0" fontId="21" fillId="0" borderId="21" xfId="0" applyFont="1" applyBorder="1" applyAlignment="1">
      <alignment vertical="center"/>
    </xf>
    <xf numFmtId="4" fontId="21" fillId="0" borderId="21" xfId="0" applyNumberFormat="1" applyFont="1" applyBorder="1" applyAlignment="1">
      <alignment vertical="center"/>
    </xf>
    <xf numFmtId="4" fontId="21" fillId="0" borderId="21" xfId="0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top"/>
    </xf>
    <xf numFmtId="0" fontId="20" fillId="0" borderId="20" xfId="0" applyFont="1" applyBorder="1" applyAlignment="1">
      <alignment vertical="top"/>
    </xf>
    <xf numFmtId="0" fontId="20" fillId="0" borderId="20" xfId="0" applyFont="1" applyBorder="1" applyAlignment="1">
      <alignment vertical="top" wrapText="1"/>
    </xf>
    <xf numFmtId="43" fontId="20" fillId="0" borderId="20" xfId="0" applyNumberFormat="1" applyFont="1" applyBorder="1" applyAlignment="1">
      <alignment vertical="top"/>
    </xf>
    <xf numFmtId="43" fontId="20" fillId="0" borderId="20" xfId="0" applyNumberFormat="1" applyFont="1" applyBorder="1" applyAlignment="1">
      <alignment horizontal="right" vertical="top"/>
    </xf>
    <xf numFmtId="0" fontId="22" fillId="0" borderId="27" xfId="0" applyFont="1" applyBorder="1" applyAlignment="1">
      <alignment horizontal="center" vertical="top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horizontal="right" vertical="center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43" fontId="22" fillId="0" borderId="41" xfId="1" applyFont="1" applyFill="1" applyBorder="1" applyAlignment="1">
      <alignment vertical="top"/>
    </xf>
    <xf numFmtId="2" fontId="22" fillId="0" borderId="19" xfId="0" applyNumberFormat="1" applyFont="1" applyBorder="1" applyAlignment="1">
      <alignment vertical="top"/>
    </xf>
    <xf numFmtId="0" fontId="22" fillId="4" borderId="9" xfId="0" applyFont="1" applyFill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9" xfId="0" applyFont="1" applyBorder="1" applyAlignment="1">
      <alignment horizontal="left" vertical="top"/>
    </xf>
    <xf numFmtId="0" fontId="22" fillId="0" borderId="34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1" applyFont="1" applyFill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43" fontId="20" fillId="0" borderId="19" xfId="0" applyNumberFormat="1" applyFont="1" applyBorder="1" applyAlignment="1">
      <alignment vertical="top"/>
    </xf>
    <xf numFmtId="2" fontId="20" fillId="0" borderId="19" xfId="0" applyNumberFormat="1" applyFont="1" applyBorder="1" applyAlignment="1">
      <alignment vertical="top"/>
    </xf>
    <xf numFmtId="0" fontId="22" fillId="0" borderId="27" xfId="0" applyFont="1" applyBorder="1" applyAlignment="1">
      <alignment horizontal="center" vertical="top"/>
    </xf>
    <xf numFmtId="43" fontId="22" fillId="0" borderId="19" xfId="1" applyFont="1" applyFill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22" fillId="0" borderId="30" xfId="0" applyFont="1" applyBorder="1" applyAlignment="1">
      <alignment horizontal="center" vertical="top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2" fillId="0" borderId="19" xfId="1" applyFont="1" applyFill="1" applyBorder="1" applyAlignment="1">
      <alignment vertical="top"/>
    </xf>
    <xf numFmtId="43" fontId="22" fillId="0" borderId="9" xfId="1" applyFont="1" applyFill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20" fillId="0" borderId="9" xfId="0" applyFont="1" applyBorder="1" applyAlignment="1">
      <alignment vertical="top" wrapText="1"/>
    </xf>
    <xf numFmtId="4" fontId="20" fillId="0" borderId="8" xfId="0" applyNumberFormat="1" applyFont="1" applyBorder="1" applyAlignment="1">
      <alignment vertical="top"/>
    </xf>
    <xf numFmtId="0" fontId="22" fillId="0" borderId="25" xfId="0" applyFont="1" applyBorder="1" applyAlignment="1">
      <alignment horizontal="center" vertical="top"/>
    </xf>
    <xf numFmtId="0" fontId="22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32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43" fontId="20" fillId="0" borderId="9" xfId="0" applyNumberFormat="1" applyFont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43" fontId="20" fillId="0" borderId="9" xfId="1" applyFont="1" applyFill="1" applyBorder="1" applyAlignment="1">
      <alignment horizontal="center" vertical="top"/>
    </xf>
    <xf numFmtId="0" fontId="20" fillId="0" borderId="3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" fontId="20" fillId="0" borderId="9" xfId="0" applyNumberFormat="1" applyFont="1" applyBorder="1" applyAlignment="1">
      <alignment vertical="center"/>
    </xf>
    <xf numFmtId="2" fontId="20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24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2" fontId="24" fillId="0" borderId="0" xfId="0" applyNumberFormat="1" applyFont="1" applyAlignment="1">
      <alignment horizont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899160</xdr:colOff>
      <xdr:row>59</xdr:row>
      <xdr:rowOff>292100</xdr:rowOff>
    </xdr:from>
    <xdr:to>
      <xdr:col>2</xdr:col>
      <xdr:colOff>1832610</xdr:colOff>
      <xdr:row>62</xdr:row>
      <xdr:rowOff>139700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C57D87-15AD-4794-B600-7BEDC218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3960" y="40995600"/>
          <a:ext cx="933450" cy="800100"/>
        </a:xfrm>
        <a:prstGeom prst="rect">
          <a:avLst/>
        </a:prstGeom>
      </xdr:spPr>
    </xdr:pic>
    <xdr:clientData/>
  </xdr:twoCellAnchor>
  <xdr:twoCellAnchor editAs="oneCell">
    <xdr:from>
      <xdr:col>8</xdr:col>
      <xdr:colOff>106680</xdr:colOff>
      <xdr:row>59</xdr:row>
      <xdr:rowOff>152400</xdr:rowOff>
    </xdr:from>
    <xdr:to>
      <xdr:col>9</xdr:col>
      <xdr:colOff>88957</xdr:colOff>
      <xdr:row>61</xdr:row>
      <xdr:rowOff>174137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0CC0623-A647-4775-B746-FB6E61688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3100" y="40363140"/>
          <a:ext cx="1188777" cy="65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topLeftCell="A52" zoomScale="60" zoomScaleNormal="60" workbookViewId="0">
      <selection activeCell="L64" sqref="A1:L64"/>
    </sheetView>
  </sheetViews>
  <sheetFormatPr defaultColWidth="12.59765625" defaultRowHeight="15" customHeight="1" x14ac:dyDescent="0.65"/>
  <cols>
    <col min="1" max="1" width="4" style="45" customWidth="1"/>
    <col min="2" max="2" width="50" style="31" customWidth="1"/>
    <col min="3" max="3" width="35.09765625" style="31" customWidth="1"/>
    <col min="4" max="4" width="16" style="31" customWidth="1"/>
    <col min="5" max="5" width="7.5" style="31" hidden="1" customWidth="1"/>
    <col min="6" max="6" width="7.8984375" style="31" hidden="1" customWidth="1"/>
    <col min="7" max="7" width="4.8984375" style="31" hidden="1" customWidth="1"/>
    <col min="8" max="8" width="4.5" style="31" hidden="1" customWidth="1"/>
    <col min="9" max="9" width="15.8984375" style="45" customWidth="1"/>
    <col min="10" max="10" width="11.8984375" style="46" customWidth="1"/>
    <col min="11" max="11" width="11.296875" style="43" customWidth="1"/>
    <col min="12" max="12" width="11.8984375" style="31" customWidth="1"/>
    <col min="13" max="20" width="8.59765625" style="31" customWidth="1"/>
    <col min="21" max="16384" width="12.59765625" style="31"/>
  </cols>
  <sheetData>
    <row r="1" spans="1:12" ht="33" customHeight="1" x14ac:dyDescent="0.75">
      <c r="A1" s="92" t="s">
        <v>131</v>
      </c>
      <c r="B1" s="93"/>
      <c r="C1" s="93"/>
      <c r="D1" s="93"/>
      <c r="E1" s="93"/>
      <c r="F1" s="93"/>
      <c r="G1" s="93"/>
      <c r="H1" s="93"/>
      <c r="I1" s="93"/>
      <c r="J1" s="93"/>
      <c r="K1" s="30"/>
    </row>
    <row r="2" spans="1:12" ht="24.6" customHeight="1" x14ac:dyDescent="0.65">
      <c r="A2" s="94" t="s">
        <v>159</v>
      </c>
      <c r="B2" s="95"/>
      <c r="C2" s="95"/>
      <c r="D2" s="95"/>
      <c r="E2" s="95"/>
      <c r="F2" s="95"/>
      <c r="G2" s="95"/>
      <c r="H2" s="95"/>
      <c r="I2" s="95"/>
      <c r="J2" s="95"/>
      <c r="K2" s="30"/>
    </row>
    <row r="3" spans="1:12" ht="26.4" customHeight="1" x14ac:dyDescent="0.65">
      <c r="A3" s="94" t="s">
        <v>157</v>
      </c>
      <c r="B3" s="94"/>
      <c r="C3" s="94"/>
      <c r="D3" s="94"/>
      <c r="E3" s="94"/>
      <c r="F3" s="94"/>
      <c r="G3" s="94"/>
      <c r="H3" s="94"/>
      <c r="I3" s="94"/>
      <c r="J3" s="94"/>
      <c r="K3" s="30"/>
    </row>
    <row r="4" spans="1:12" ht="24.6" customHeight="1" x14ac:dyDescent="0.65">
      <c r="A4" s="96" t="s">
        <v>119</v>
      </c>
      <c r="B4" s="97"/>
      <c r="C4" s="97"/>
      <c r="D4" s="97"/>
      <c r="E4" s="97"/>
      <c r="F4" s="97"/>
      <c r="G4" s="97"/>
      <c r="H4" s="97"/>
      <c r="I4" s="97"/>
      <c r="J4" s="98"/>
      <c r="K4" s="30"/>
    </row>
    <row r="5" spans="1:12" s="47" customFormat="1" ht="23.25" customHeight="1" x14ac:dyDescent="0.6">
      <c r="A5" s="99" t="s">
        <v>3</v>
      </c>
      <c r="B5" s="100" t="s">
        <v>105</v>
      </c>
      <c r="C5" s="100" t="s">
        <v>30</v>
      </c>
      <c r="D5" s="101" t="s">
        <v>31</v>
      </c>
      <c r="E5" s="102"/>
      <c r="F5" s="102"/>
      <c r="G5" s="102"/>
      <c r="H5" s="103"/>
      <c r="I5" s="100" t="s">
        <v>32</v>
      </c>
      <c r="J5" s="104" t="s">
        <v>33</v>
      </c>
      <c r="K5" s="64" t="s">
        <v>84</v>
      </c>
      <c r="L5" s="65" t="s">
        <v>85</v>
      </c>
    </row>
    <row r="6" spans="1:12" s="47" customFormat="1" ht="18.75" customHeight="1" x14ac:dyDescent="0.6">
      <c r="A6" s="105"/>
      <c r="B6" s="106"/>
      <c r="C6" s="106"/>
      <c r="D6" s="107"/>
      <c r="E6" s="108"/>
      <c r="F6" s="108"/>
      <c r="G6" s="108"/>
      <c r="H6" s="109"/>
      <c r="I6" s="110"/>
      <c r="J6" s="111"/>
      <c r="K6" s="64"/>
      <c r="L6" s="65"/>
    </row>
    <row r="7" spans="1:12" s="47" customFormat="1" ht="27.75" customHeight="1" x14ac:dyDescent="0.6">
      <c r="A7" s="105"/>
      <c r="B7" s="106"/>
      <c r="C7" s="106"/>
      <c r="D7" s="112"/>
      <c r="E7" s="113"/>
      <c r="F7" s="113"/>
      <c r="G7" s="113"/>
      <c r="H7" s="114"/>
      <c r="I7" s="110"/>
      <c r="J7" s="115"/>
      <c r="K7" s="64"/>
      <c r="L7" s="65"/>
    </row>
    <row r="8" spans="1:12" s="50" customFormat="1" ht="42" customHeight="1" thickBot="1" x14ac:dyDescent="0.3">
      <c r="A8" s="116"/>
      <c r="B8" s="117" t="s">
        <v>104</v>
      </c>
      <c r="C8" s="118"/>
      <c r="D8" s="119">
        <v>1869300</v>
      </c>
      <c r="E8" s="119">
        <f t="shared" ref="E8:H8" si="0">E58</f>
        <v>0</v>
      </c>
      <c r="F8" s="119">
        <f t="shared" si="0"/>
        <v>0</v>
      </c>
      <c r="G8" s="119">
        <f t="shared" si="0"/>
        <v>0</v>
      </c>
      <c r="H8" s="119">
        <f t="shared" si="0"/>
        <v>0</v>
      </c>
      <c r="I8" s="120" t="s">
        <v>160</v>
      </c>
      <c r="J8" s="119">
        <v>52.48</v>
      </c>
      <c r="K8" s="48"/>
      <c r="L8" s="49"/>
    </row>
    <row r="9" spans="1:12" s="55" customFormat="1" ht="45.75" customHeight="1" thickTop="1" x14ac:dyDescent="0.25">
      <c r="A9" s="121">
        <v>1</v>
      </c>
      <c r="B9" s="122" t="s">
        <v>87</v>
      </c>
      <c r="C9" s="123" t="s">
        <v>161</v>
      </c>
      <c r="D9" s="124">
        <v>1869300</v>
      </c>
      <c r="E9" s="124">
        <f t="shared" ref="E9:H9" si="1">E10</f>
        <v>0</v>
      </c>
      <c r="F9" s="124">
        <f t="shared" si="1"/>
        <v>0</v>
      </c>
      <c r="G9" s="124">
        <f t="shared" si="1"/>
        <v>0</v>
      </c>
      <c r="H9" s="124">
        <f t="shared" si="1"/>
        <v>0</v>
      </c>
      <c r="I9" s="125" t="s">
        <v>160</v>
      </c>
      <c r="J9" s="124">
        <v>52.48</v>
      </c>
      <c r="K9" s="53"/>
      <c r="L9" s="54"/>
    </row>
    <row r="10" spans="1:12" s="38" customFormat="1" ht="24" customHeight="1" x14ac:dyDescent="0.25">
      <c r="A10" s="126"/>
      <c r="B10" s="127" t="s">
        <v>88</v>
      </c>
      <c r="C10" s="128"/>
      <c r="D10" s="129">
        <v>1624900</v>
      </c>
      <c r="E10" s="129">
        <f t="shared" ref="E10:H10" si="2">E11</f>
        <v>0</v>
      </c>
      <c r="F10" s="129">
        <f t="shared" si="2"/>
        <v>0</v>
      </c>
      <c r="G10" s="129">
        <f t="shared" si="2"/>
        <v>0</v>
      </c>
      <c r="H10" s="129">
        <f t="shared" si="2"/>
        <v>0</v>
      </c>
      <c r="I10" s="130" t="s">
        <v>160</v>
      </c>
      <c r="J10" s="129">
        <v>52.48</v>
      </c>
      <c r="K10" s="37"/>
      <c r="L10" s="36"/>
    </row>
    <row r="11" spans="1:12" s="38" customFormat="1" ht="24" customHeight="1" x14ac:dyDescent="0.25">
      <c r="A11" s="126"/>
      <c r="B11" s="127" t="s">
        <v>89</v>
      </c>
      <c r="C11" s="128"/>
      <c r="D11" s="129">
        <v>1624900</v>
      </c>
      <c r="E11" s="129">
        <f t="shared" ref="E11:H12" si="3">E12</f>
        <v>0</v>
      </c>
      <c r="F11" s="129">
        <f t="shared" si="3"/>
        <v>0</v>
      </c>
      <c r="G11" s="129">
        <f t="shared" si="3"/>
        <v>0</v>
      </c>
      <c r="H11" s="129">
        <f t="shared" si="3"/>
        <v>0</v>
      </c>
      <c r="I11" s="130" t="s">
        <v>160</v>
      </c>
      <c r="J11" s="129">
        <v>52.48</v>
      </c>
      <c r="K11" s="37"/>
      <c r="L11" s="36"/>
    </row>
    <row r="12" spans="1:12" s="38" customFormat="1" ht="24" customHeight="1" x14ac:dyDescent="0.25">
      <c r="A12" s="126"/>
      <c r="B12" s="127" t="s">
        <v>90</v>
      </c>
      <c r="C12" s="128"/>
      <c r="D12" s="129">
        <v>1624900</v>
      </c>
      <c r="E12" s="129">
        <f t="shared" si="3"/>
        <v>0</v>
      </c>
      <c r="F12" s="129">
        <f t="shared" si="3"/>
        <v>0</v>
      </c>
      <c r="G12" s="129">
        <f t="shared" si="3"/>
        <v>0</v>
      </c>
      <c r="H12" s="129">
        <f t="shared" si="3"/>
        <v>0</v>
      </c>
      <c r="I12" s="130" t="s">
        <v>160</v>
      </c>
      <c r="J12" s="129">
        <v>52.48</v>
      </c>
      <c r="K12" s="37"/>
      <c r="L12" s="36"/>
    </row>
    <row r="13" spans="1:12" s="35" customFormat="1" ht="115.5" customHeight="1" x14ac:dyDescent="0.25">
      <c r="A13" s="126"/>
      <c r="B13" s="131" t="s">
        <v>91</v>
      </c>
      <c r="C13" s="132" t="s">
        <v>132</v>
      </c>
      <c r="D13" s="133">
        <v>537600</v>
      </c>
      <c r="E13" s="134"/>
      <c r="F13" s="134"/>
      <c r="G13" s="134"/>
      <c r="H13" s="134"/>
      <c r="I13" s="135"/>
      <c r="J13" s="136">
        <f>I13*100/D13</f>
        <v>0</v>
      </c>
      <c r="K13" s="39">
        <v>428800</v>
      </c>
      <c r="L13" s="40">
        <f>K13/8</f>
        <v>53600</v>
      </c>
    </row>
    <row r="14" spans="1:12" s="35" customFormat="1" ht="76.5" customHeight="1" x14ac:dyDescent="0.25">
      <c r="A14" s="126"/>
      <c r="B14" s="137" t="s">
        <v>120</v>
      </c>
      <c r="C14" s="138" t="s">
        <v>133</v>
      </c>
      <c r="D14" s="133">
        <v>42500</v>
      </c>
      <c r="E14" s="139"/>
      <c r="F14" s="139"/>
      <c r="G14" s="139"/>
      <c r="H14" s="139"/>
      <c r="I14" s="135"/>
      <c r="J14" s="136">
        <f t="shared" ref="J14:J55" si="4">I14*100/D14</f>
        <v>0</v>
      </c>
      <c r="K14" s="39">
        <f>29400+200</f>
        <v>29600</v>
      </c>
      <c r="L14" s="40">
        <f t="shared" ref="L14:L20" si="5">K14/8</f>
        <v>3700</v>
      </c>
    </row>
    <row r="15" spans="1:12" s="35" customFormat="1" ht="72.75" customHeight="1" x14ac:dyDescent="0.25">
      <c r="A15" s="126"/>
      <c r="B15" s="137" t="s">
        <v>92</v>
      </c>
      <c r="C15" s="138" t="s">
        <v>133</v>
      </c>
      <c r="D15" s="133">
        <v>8800</v>
      </c>
      <c r="E15" s="139"/>
      <c r="F15" s="139"/>
      <c r="G15" s="139"/>
      <c r="H15" s="139"/>
      <c r="I15" s="135"/>
      <c r="J15" s="136">
        <f t="shared" si="4"/>
        <v>0</v>
      </c>
      <c r="K15" s="39">
        <v>6100</v>
      </c>
      <c r="L15" s="40">
        <f t="shared" si="5"/>
        <v>762.5</v>
      </c>
    </row>
    <row r="16" spans="1:12" s="35" customFormat="1" ht="61.5" customHeight="1" x14ac:dyDescent="0.25">
      <c r="A16" s="126"/>
      <c r="B16" s="137" t="s">
        <v>93</v>
      </c>
      <c r="C16" s="138" t="s">
        <v>134</v>
      </c>
      <c r="D16" s="133">
        <v>53400</v>
      </c>
      <c r="E16" s="139"/>
      <c r="F16" s="139"/>
      <c r="G16" s="139"/>
      <c r="H16" s="139"/>
      <c r="I16" s="135">
        <v>0</v>
      </c>
      <c r="J16" s="136">
        <f t="shared" si="4"/>
        <v>0</v>
      </c>
      <c r="K16" s="39">
        <v>37200</v>
      </c>
      <c r="L16" s="40">
        <f t="shared" si="5"/>
        <v>4650</v>
      </c>
    </row>
    <row r="17" spans="1:12" s="35" customFormat="1" ht="59.25" customHeight="1" x14ac:dyDescent="0.25">
      <c r="A17" s="126"/>
      <c r="B17" s="140" t="s">
        <v>94</v>
      </c>
      <c r="C17" s="138" t="s">
        <v>134</v>
      </c>
      <c r="D17" s="133">
        <v>103200</v>
      </c>
      <c r="E17" s="139"/>
      <c r="F17" s="139"/>
      <c r="G17" s="139"/>
      <c r="H17" s="139"/>
      <c r="I17" s="135">
        <v>51600</v>
      </c>
      <c r="J17" s="136">
        <f t="shared" si="4"/>
        <v>50</v>
      </c>
      <c r="K17" s="39">
        <v>76900</v>
      </c>
      <c r="L17" s="40">
        <f t="shared" si="5"/>
        <v>9612.5</v>
      </c>
    </row>
    <row r="18" spans="1:12" s="35" customFormat="1" ht="99" customHeight="1" x14ac:dyDescent="0.25">
      <c r="A18" s="141"/>
      <c r="B18" s="140" t="s">
        <v>95</v>
      </c>
      <c r="C18" s="138" t="s">
        <v>135</v>
      </c>
      <c r="D18" s="133">
        <v>32100</v>
      </c>
      <c r="E18" s="139"/>
      <c r="F18" s="139"/>
      <c r="G18" s="139"/>
      <c r="H18" s="139"/>
      <c r="I18" s="135">
        <v>6900</v>
      </c>
      <c r="J18" s="136">
        <f t="shared" si="4"/>
        <v>21.495327102803738</v>
      </c>
      <c r="K18" s="39">
        <v>21100</v>
      </c>
      <c r="L18" s="40">
        <f t="shared" si="5"/>
        <v>2637.5</v>
      </c>
    </row>
    <row r="19" spans="1:12" s="35" customFormat="1" ht="49.5" customHeight="1" x14ac:dyDescent="0.25">
      <c r="A19" s="126"/>
      <c r="B19" s="140" t="s">
        <v>96</v>
      </c>
      <c r="C19" s="138" t="s">
        <v>136</v>
      </c>
      <c r="D19" s="133">
        <v>37000</v>
      </c>
      <c r="E19" s="139"/>
      <c r="F19" s="139"/>
      <c r="G19" s="139"/>
      <c r="H19" s="139"/>
      <c r="I19" s="135">
        <v>15400</v>
      </c>
      <c r="J19" s="136">
        <f t="shared" si="4"/>
        <v>41.621621621621621</v>
      </c>
      <c r="K19" s="39">
        <v>11200</v>
      </c>
      <c r="L19" s="40">
        <f t="shared" si="5"/>
        <v>1400</v>
      </c>
    </row>
    <row r="20" spans="1:12" s="35" customFormat="1" ht="72.75" customHeight="1" x14ac:dyDescent="0.25">
      <c r="A20" s="126"/>
      <c r="B20" s="137" t="s">
        <v>97</v>
      </c>
      <c r="C20" s="138" t="s">
        <v>134</v>
      </c>
      <c r="D20" s="133">
        <v>2300</v>
      </c>
      <c r="E20" s="139"/>
      <c r="F20" s="139"/>
      <c r="G20" s="139"/>
      <c r="H20" s="139"/>
      <c r="I20" s="135">
        <v>0</v>
      </c>
      <c r="J20" s="136">
        <f t="shared" si="4"/>
        <v>0</v>
      </c>
      <c r="K20" s="39">
        <v>1600</v>
      </c>
      <c r="L20" s="40">
        <f t="shared" si="5"/>
        <v>200</v>
      </c>
    </row>
    <row r="21" spans="1:12" s="35" customFormat="1" ht="48" customHeight="1" x14ac:dyDescent="0.25">
      <c r="A21" s="126"/>
      <c r="B21" s="140" t="s">
        <v>102</v>
      </c>
      <c r="C21" s="138" t="s">
        <v>158</v>
      </c>
      <c r="D21" s="133">
        <v>12400</v>
      </c>
      <c r="E21" s="139"/>
      <c r="F21" s="139"/>
      <c r="G21" s="139"/>
      <c r="H21" s="139"/>
      <c r="I21" s="135">
        <v>6200</v>
      </c>
      <c r="J21" s="136">
        <f t="shared" si="4"/>
        <v>50</v>
      </c>
      <c r="K21" s="39">
        <v>8200</v>
      </c>
      <c r="L21" s="40">
        <f t="shared" ref="L21:L54" si="6">K21/8</f>
        <v>1025</v>
      </c>
    </row>
    <row r="22" spans="1:12" s="32" customFormat="1" ht="69.75" customHeight="1" x14ac:dyDescent="0.45">
      <c r="A22" s="126"/>
      <c r="B22" s="140" t="s">
        <v>98</v>
      </c>
      <c r="C22" s="138" t="s">
        <v>138</v>
      </c>
      <c r="D22" s="133">
        <v>874700</v>
      </c>
      <c r="E22" s="139"/>
      <c r="F22" s="139"/>
      <c r="G22" s="139"/>
      <c r="H22" s="139"/>
      <c r="I22" s="135">
        <v>437300</v>
      </c>
      <c r="J22" s="136">
        <f t="shared" si="4"/>
        <v>49.994283754430093</v>
      </c>
      <c r="K22" s="41">
        <v>705700</v>
      </c>
      <c r="L22" s="42">
        <f t="shared" si="6"/>
        <v>88212.5</v>
      </c>
    </row>
    <row r="23" spans="1:12" s="35" customFormat="1" ht="55.5" customHeight="1" x14ac:dyDescent="0.25">
      <c r="A23" s="126"/>
      <c r="B23" s="140" t="s">
        <v>99</v>
      </c>
      <c r="C23" s="138" t="s">
        <v>139</v>
      </c>
      <c r="D23" s="133">
        <v>8900</v>
      </c>
      <c r="E23" s="139"/>
      <c r="F23" s="139"/>
      <c r="G23" s="139"/>
      <c r="H23" s="139"/>
      <c r="I23" s="135">
        <v>3953.65</v>
      </c>
      <c r="J23" s="136">
        <f t="shared" si="4"/>
        <v>44.423033707865166</v>
      </c>
      <c r="K23" s="39">
        <v>5800</v>
      </c>
      <c r="L23" s="40">
        <f t="shared" si="6"/>
        <v>725</v>
      </c>
    </row>
    <row r="24" spans="1:12" s="35" customFormat="1" ht="54" customHeight="1" x14ac:dyDescent="0.25">
      <c r="A24" s="126"/>
      <c r="B24" s="140" t="s">
        <v>100</v>
      </c>
      <c r="C24" s="138" t="s">
        <v>140</v>
      </c>
      <c r="D24" s="133">
        <v>58700</v>
      </c>
      <c r="E24" s="139"/>
      <c r="F24" s="139"/>
      <c r="G24" s="139"/>
      <c r="H24" s="139"/>
      <c r="I24" s="135">
        <v>14050</v>
      </c>
      <c r="J24" s="136">
        <f t="shared" si="4"/>
        <v>23.93526405451448</v>
      </c>
      <c r="K24" s="39">
        <v>39100</v>
      </c>
      <c r="L24" s="40">
        <f t="shared" si="6"/>
        <v>4887.5</v>
      </c>
    </row>
    <row r="25" spans="1:12" s="35" customFormat="1" ht="60" customHeight="1" x14ac:dyDescent="0.25">
      <c r="A25" s="126"/>
      <c r="B25" s="137" t="s">
        <v>121</v>
      </c>
      <c r="C25" s="138" t="s">
        <v>138</v>
      </c>
      <c r="D25" s="133"/>
      <c r="E25" s="139"/>
      <c r="F25" s="139"/>
      <c r="G25" s="139"/>
      <c r="H25" s="139"/>
      <c r="I25" s="135"/>
      <c r="J25" s="136" t="e">
        <f t="shared" si="4"/>
        <v>#DIV/0!</v>
      </c>
      <c r="K25" s="39"/>
      <c r="L25" s="40"/>
    </row>
    <row r="26" spans="1:12" s="35" customFormat="1" ht="101.25" customHeight="1" x14ac:dyDescent="0.25">
      <c r="A26" s="126"/>
      <c r="B26" s="140" t="s">
        <v>122</v>
      </c>
      <c r="C26" s="138"/>
      <c r="D26" s="133">
        <v>8000</v>
      </c>
      <c r="E26" s="142"/>
      <c r="F26" s="142"/>
      <c r="G26" s="142"/>
      <c r="H26" s="142"/>
      <c r="I26" s="135">
        <v>8000</v>
      </c>
      <c r="J26" s="136">
        <f t="shared" si="4"/>
        <v>100</v>
      </c>
      <c r="K26" s="39"/>
      <c r="L26" s="40"/>
    </row>
    <row r="27" spans="1:12" s="35" customFormat="1" ht="90.75" customHeight="1" x14ac:dyDescent="0.25">
      <c r="A27" s="141"/>
      <c r="B27" s="140" t="s">
        <v>124</v>
      </c>
      <c r="C27" s="138" t="s">
        <v>142</v>
      </c>
      <c r="D27" s="143">
        <v>42500</v>
      </c>
      <c r="E27" s="139"/>
      <c r="F27" s="139"/>
      <c r="G27" s="139"/>
      <c r="H27" s="139"/>
      <c r="I27" s="144">
        <v>22250</v>
      </c>
      <c r="J27" s="136">
        <f t="shared" si="4"/>
        <v>52.352941176470587</v>
      </c>
      <c r="K27" s="39">
        <v>36000</v>
      </c>
      <c r="L27" s="40">
        <f t="shared" ref="L27:L28" si="7">K27/8</f>
        <v>4500</v>
      </c>
    </row>
    <row r="28" spans="1:12" s="35" customFormat="1" ht="96.75" customHeight="1" x14ac:dyDescent="0.25">
      <c r="A28" s="126"/>
      <c r="B28" s="140" t="s">
        <v>125</v>
      </c>
      <c r="C28" s="138" t="s">
        <v>143</v>
      </c>
      <c r="D28" s="143">
        <v>8000</v>
      </c>
      <c r="E28" s="139"/>
      <c r="F28" s="139"/>
      <c r="G28" s="139"/>
      <c r="H28" s="139"/>
      <c r="I28" s="144">
        <v>8000</v>
      </c>
      <c r="J28" s="136">
        <f t="shared" si="4"/>
        <v>100</v>
      </c>
      <c r="K28" s="39">
        <v>10000</v>
      </c>
      <c r="L28" s="40">
        <f t="shared" si="7"/>
        <v>1250</v>
      </c>
    </row>
    <row r="29" spans="1:12" s="35" customFormat="1" ht="94.5" customHeight="1" x14ac:dyDescent="0.25">
      <c r="A29" s="145"/>
      <c r="B29" s="140" t="s">
        <v>101</v>
      </c>
      <c r="C29" s="138" t="s">
        <v>141</v>
      </c>
      <c r="D29" s="143">
        <v>91500</v>
      </c>
      <c r="E29" s="139"/>
      <c r="F29" s="139"/>
      <c r="G29" s="139"/>
      <c r="H29" s="139"/>
      <c r="I29" s="135">
        <v>321931.21999999997</v>
      </c>
      <c r="J29" s="136">
        <f t="shared" si="4"/>
        <v>351.83739890710376</v>
      </c>
      <c r="K29" s="39">
        <v>60700</v>
      </c>
      <c r="L29" s="40">
        <f t="shared" si="6"/>
        <v>7587.5</v>
      </c>
    </row>
    <row r="30" spans="1:12" s="55" customFormat="1" ht="47.25" customHeight="1" x14ac:dyDescent="0.25">
      <c r="A30" s="146">
        <v>2</v>
      </c>
      <c r="B30" s="147" t="s">
        <v>69</v>
      </c>
      <c r="C30" s="123" t="s">
        <v>144</v>
      </c>
      <c r="D30" s="148">
        <f>D31</f>
        <v>149000</v>
      </c>
      <c r="E30" s="149"/>
      <c r="F30" s="149"/>
      <c r="G30" s="149"/>
      <c r="H30" s="149"/>
      <c r="I30" s="150">
        <f>I31</f>
        <v>57078</v>
      </c>
      <c r="J30" s="151">
        <f t="shared" si="4"/>
        <v>38.307382550335568</v>
      </c>
      <c r="K30" s="57">
        <v>50300</v>
      </c>
      <c r="L30" s="56">
        <f t="shared" si="6"/>
        <v>6287.5</v>
      </c>
    </row>
    <row r="31" spans="1:12" s="38" customFormat="1" ht="24" customHeight="1" x14ac:dyDescent="0.25">
      <c r="A31" s="152"/>
      <c r="B31" s="127" t="s">
        <v>103</v>
      </c>
      <c r="C31" s="128"/>
      <c r="D31" s="153">
        <f>D32</f>
        <v>149000</v>
      </c>
      <c r="E31" s="127"/>
      <c r="F31" s="127"/>
      <c r="G31" s="127"/>
      <c r="H31" s="127"/>
      <c r="I31" s="154">
        <f>I32</f>
        <v>57078</v>
      </c>
      <c r="J31" s="136">
        <f t="shared" si="4"/>
        <v>38.307382550335568</v>
      </c>
      <c r="K31" s="37"/>
      <c r="L31" s="36"/>
    </row>
    <row r="32" spans="1:12" s="38" customFormat="1" ht="24" customHeight="1" x14ac:dyDescent="0.25">
      <c r="A32" s="152"/>
      <c r="B32" s="127" t="s">
        <v>89</v>
      </c>
      <c r="C32" s="128"/>
      <c r="D32" s="153">
        <f>D33</f>
        <v>149000</v>
      </c>
      <c r="E32" s="127"/>
      <c r="F32" s="127"/>
      <c r="G32" s="127"/>
      <c r="H32" s="127"/>
      <c r="I32" s="154">
        <f>I33</f>
        <v>57078</v>
      </c>
      <c r="J32" s="136">
        <f t="shared" si="4"/>
        <v>38.307382550335568</v>
      </c>
      <c r="K32" s="37"/>
      <c r="L32" s="36"/>
    </row>
    <row r="33" spans="1:17" s="35" customFormat="1" ht="93.75" customHeight="1" x14ac:dyDescent="0.25">
      <c r="A33" s="155"/>
      <c r="B33" s="156" t="s">
        <v>90</v>
      </c>
      <c r="C33" s="157" t="s">
        <v>145</v>
      </c>
      <c r="D33" s="158">
        <v>149000</v>
      </c>
      <c r="E33" s="156"/>
      <c r="F33" s="156"/>
      <c r="G33" s="156"/>
      <c r="H33" s="156"/>
      <c r="I33" s="159">
        <v>57078</v>
      </c>
      <c r="J33" s="136">
        <f>I33*100/D33</f>
        <v>38.307382550335568</v>
      </c>
      <c r="K33" s="33">
        <v>50300</v>
      </c>
      <c r="L33" s="34"/>
    </row>
    <row r="34" spans="1:17" s="55" customFormat="1" ht="44.25" customHeight="1" x14ac:dyDescent="0.25">
      <c r="A34" s="160">
        <v>3</v>
      </c>
      <c r="B34" s="147" t="s">
        <v>86</v>
      </c>
      <c r="C34" s="161" t="s">
        <v>156</v>
      </c>
      <c r="D34" s="162">
        <v>73000</v>
      </c>
      <c r="E34" s="162">
        <f t="shared" ref="E34:H34" si="8">E35</f>
        <v>0</v>
      </c>
      <c r="F34" s="162">
        <f t="shared" si="8"/>
        <v>0</v>
      </c>
      <c r="G34" s="162">
        <f t="shared" si="8"/>
        <v>0</v>
      </c>
      <c r="H34" s="162">
        <f t="shared" si="8"/>
        <v>0</v>
      </c>
      <c r="I34" s="162">
        <v>50000</v>
      </c>
      <c r="J34" s="162">
        <v>42</v>
      </c>
      <c r="K34" s="57"/>
      <c r="L34" s="56"/>
    </row>
    <row r="35" spans="1:17" s="32" customFormat="1" ht="18.899999999999999" customHeight="1" x14ac:dyDescent="0.6">
      <c r="A35" s="163"/>
      <c r="B35" s="164" t="s">
        <v>113</v>
      </c>
      <c r="C35" s="165"/>
      <c r="D35" s="166">
        <v>26200</v>
      </c>
      <c r="E35" s="166">
        <f t="shared" ref="E35:H35" si="9">E36+E37+E38+E39+E40</f>
        <v>0</v>
      </c>
      <c r="F35" s="166">
        <f t="shared" si="9"/>
        <v>0</v>
      </c>
      <c r="G35" s="166">
        <f t="shared" si="9"/>
        <v>0</v>
      </c>
      <c r="H35" s="166">
        <f t="shared" si="9"/>
        <v>0</v>
      </c>
      <c r="I35" s="166"/>
      <c r="J35" s="136">
        <f t="shared" ref="J35:J40" si="10">I35*100/D35</f>
        <v>0</v>
      </c>
      <c r="K35" s="41"/>
      <c r="L35" s="42"/>
    </row>
    <row r="36" spans="1:17" s="35" customFormat="1" ht="140.25" customHeight="1" x14ac:dyDescent="0.25">
      <c r="A36" s="163"/>
      <c r="B36" s="164" t="s">
        <v>126</v>
      </c>
      <c r="C36" s="138" t="s">
        <v>146</v>
      </c>
      <c r="D36" s="143">
        <v>10600</v>
      </c>
      <c r="E36" s="139"/>
      <c r="F36" s="139"/>
      <c r="G36" s="139"/>
      <c r="H36" s="139"/>
      <c r="I36" s="159">
        <v>7950</v>
      </c>
      <c r="J36" s="136">
        <f t="shared" si="10"/>
        <v>75</v>
      </c>
      <c r="K36" s="39">
        <v>7200</v>
      </c>
      <c r="L36" s="40">
        <f t="shared" ref="L36:L49" si="11">K36/8</f>
        <v>900</v>
      </c>
    </row>
    <row r="37" spans="1:17" s="35" customFormat="1" ht="140.25" customHeight="1" x14ac:dyDescent="0.25">
      <c r="A37" s="163"/>
      <c r="B37" s="164" t="s">
        <v>127</v>
      </c>
      <c r="C37" s="132" t="s">
        <v>151</v>
      </c>
      <c r="D37" s="133">
        <v>15600</v>
      </c>
      <c r="E37" s="134"/>
      <c r="F37" s="134"/>
      <c r="G37" s="134"/>
      <c r="H37" s="134"/>
      <c r="I37" s="159">
        <v>11700</v>
      </c>
      <c r="J37" s="136">
        <f t="shared" si="10"/>
        <v>75</v>
      </c>
      <c r="K37" s="39"/>
      <c r="L37" s="40"/>
    </row>
    <row r="38" spans="1:17" s="35" customFormat="1" ht="70.5" customHeight="1" x14ac:dyDescent="0.25">
      <c r="A38" s="163"/>
      <c r="B38" s="164" t="s">
        <v>128</v>
      </c>
      <c r="C38" s="138" t="s">
        <v>155</v>
      </c>
      <c r="D38" s="143"/>
      <c r="E38" s="139"/>
      <c r="F38" s="139"/>
      <c r="G38" s="139"/>
      <c r="H38" s="139"/>
      <c r="I38" s="159"/>
      <c r="J38" s="136" t="e">
        <f t="shared" si="10"/>
        <v>#DIV/0!</v>
      </c>
      <c r="K38" s="39">
        <v>7000</v>
      </c>
      <c r="L38" s="40">
        <f t="shared" ref="L38" si="12">K38/8</f>
        <v>875</v>
      </c>
    </row>
    <row r="39" spans="1:17" s="35" customFormat="1" ht="70.5" customHeight="1" x14ac:dyDescent="0.25">
      <c r="A39" s="163"/>
      <c r="B39" s="164" t="s">
        <v>129</v>
      </c>
      <c r="C39" s="138"/>
      <c r="D39" s="143">
        <v>10000</v>
      </c>
      <c r="E39" s="139"/>
      <c r="F39" s="139"/>
      <c r="G39" s="139"/>
      <c r="H39" s="139"/>
      <c r="I39" s="159">
        <v>0</v>
      </c>
      <c r="J39" s="136">
        <f t="shared" si="10"/>
        <v>0</v>
      </c>
      <c r="K39" s="39"/>
      <c r="L39" s="40"/>
    </row>
    <row r="40" spans="1:17" s="35" customFormat="1" ht="70.5" customHeight="1" x14ac:dyDescent="0.25">
      <c r="A40" s="167"/>
      <c r="B40" s="164" t="s">
        <v>130</v>
      </c>
      <c r="C40" s="138"/>
      <c r="D40" s="143">
        <v>46800</v>
      </c>
      <c r="E40" s="139"/>
      <c r="F40" s="139"/>
      <c r="G40" s="139"/>
      <c r="H40" s="139"/>
      <c r="I40" s="159">
        <v>0</v>
      </c>
      <c r="J40" s="136">
        <f t="shared" si="10"/>
        <v>0</v>
      </c>
      <c r="K40" s="39"/>
      <c r="L40" s="40"/>
      <c r="O40" s="61"/>
      <c r="P40" s="61"/>
      <c r="Q40" s="61"/>
    </row>
    <row r="41" spans="1:17" s="28" customFormat="1" ht="79.5" customHeight="1" x14ac:dyDescent="0.25">
      <c r="A41" s="168">
        <v>4</v>
      </c>
      <c r="B41" s="169" t="s">
        <v>106</v>
      </c>
      <c r="C41" s="161" t="s">
        <v>137</v>
      </c>
      <c r="D41" s="148">
        <v>2140</v>
      </c>
      <c r="E41" s="149"/>
      <c r="F41" s="149"/>
      <c r="G41" s="149"/>
      <c r="H41" s="149"/>
      <c r="I41" s="170">
        <f>I42</f>
        <v>2140</v>
      </c>
      <c r="J41" s="151">
        <f t="shared" si="4"/>
        <v>100</v>
      </c>
      <c r="K41" s="27"/>
      <c r="L41" s="29"/>
      <c r="O41" s="59"/>
      <c r="P41" s="58"/>
      <c r="Q41" s="59"/>
    </row>
    <row r="42" spans="1:17" s="35" customFormat="1" ht="46.5" customHeight="1" x14ac:dyDescent="0.25">
      <c r="A42" s="163"/>
      <c r="B42" s="164" t="s">
        <v>107</v>
      </c>
      <c r="C42" s="138"/>
      <c r="D42" s="143">
        <v>2140</v>
      </c>
      <c r="E42" s="139"/>
      <c r="F42" s="139"/>
      <c r="G42" s="139"/>
      <c r="H42" s="139"/>
      <c r="I42" s="171">
        <f>I43</f>
        <v>2140</v>
      </c>
      <c r="J42" s="136">
        <f t="shared" si="4"/>
        <v>100</v>
      </c>
      <c r="K42" s="39"/>
      <c r="L42" s="40"/>
      <c r="O42" s="61"/>
      <c r="P42" s="60"/>
      <c r="Q42" s="61"/>
    </row>
    <row r="43" spans="1:17" s="35" customFormat="1" ht="21.75" customHeight="1" x14ac:dyDescent="0.25">
      <c r="A43" s="163"/>
      <c r="B43" s="164" t="s">
        <v>108</v>
      </c>
      <c r="C43" s="138"/>
      <c r="D43" s="143">
        <v>2140</v>
      </c>
      <c r="E43" s="139"/>
      <c r="F43" s="139"/>
      <c r="G43" s="139"/>
      <c r="H43" s="139"/>
      <c r="I43" s="171">
        <f>I44</f>
        <v>2140</v>
      </c>
      <c r="J43" s="136">
        <f>I43*100/D43</f>
        <v>100</v>
      </c>
      <c r="K43" s="39"/>
      <c r="L43" s="40"/>
      <c r="O43" s="61"/>
      <c r="P43" s="60"/>
      <c r="Q43" s="61"/>
    </row>
    <row r="44" spans="1:17" s="35" customFormat="1" ht="58.5" customHeight="1" x14ac:dyDescent="0.25">
      <c r="A44" s="167"/>
      <c r="B44" s="164" t="s">
        <v>109</v>
      </c>
      <c r="C44" s="138" t="s">
        <v>151</v>
      </c>
      <c r="D44" s="143">
        <v>2140</v>
      </c>
      <c r="E44" s="139"/>
      <c r="F44" s="139"/>
      <c r="G44" s="139"/>
      <c r="H44" s="139"/>
      <c r="I44" s="159">
        <v>2140</v>
      </c>
      <c r="J44" s="136">
        <f t="shared" si="4"/>
        <v>100</v>
      </c>
      <c r="K44" s="39">
        <v>2140</v>
      </c>
      <c r="L44" s="40">
        <f t="shared" si="11"/>
        <v>267.5</v>
      </c>
      <c r="O44" s="61"/>
      <c r="P44" s="60"/>
      <c r="Q44" s="61"/>
    </row>
    <row r="45" spans="1:17" s="28" customFormat="1" ht="42.75" customHeight="1" x14ac:dyDescent="0.25">
      <c r="A45" s="168">
        <v>5</v>
      </c>
      <c r="B45" s="147" t="s">
        <v>86</v>
      </c>
      <c r="C45" s="123" t="s">
        <v>150</v>
      </c>
      <c r="D45" s="148"/>
      <c r="E45" s="148">
        <f t="shared" ref="E45:H45" si="13">E46</f>
        <v>0</v>
      </c>
      <c r="F45" s="148">
        <f t="shared" si="13"/>
        <v>0</v>
      </c>
      <c r="G45" s="148">
        <f t="shared" si="13"/>
        <v>0</v>
      </c>
      <c r="H45" s="148">
        <f t="shared" si="13"/>
        <v>0</v>
      </c>
      <c r="I45" s="148"/>
      <c r="J45" s="148">
        <f>J46</f>
        <v>64.734785875281744</v>
      </c>
      <c r="K45" s="27"/>
      <c r="L45" s="29">
        <f t="shared" ref="L45" si="14">K45/8</f>
        <v>0</v>
      </c>
      <c r="O45" s="59"/>
      <c r="P45" s="58"/>
      <c r="Q45" s="59"/>
    </row>
    <row r="46" spans="1:17" s="35" customFormat="1" ht="24.75" customHeight="1" x14ac:dyDescent="0.25">
      <c r="A46" s="163"/>
      <c r="B46" s="164" t="s">
        <v>113</v>
      </c>
      <c r="C46" s="138"/>
      <c r="D46" s="143">
        <f>D47</f>
        <v>133100</v>
      </c>
      <c r="E46" s="143">
        <f t="shared" ref="E46:I46" si="15">E47</f>
        <v>0</v>
      </c>
      <c r="F46" s="143">
        <f t="shared" si="15"/>
        <v>0</v>
      </c>
      <c r="G46" s="143">
        <f t="shared" si="15"/>
        <v>0</v>
      </c>
      <c r="H46" s="143">
        <f t="shared" si="15"/>
        <v>0</v>
      </c>
      <c r="I46" s="143">
        <f t="shared" si="15"/>
        <v>86162</v>
      </c>
      <c r="J46" s="143">
        <f>J47</f>
        <v>64.734785875281744</v>
      </c>
      <c r="K46" s="39"/>
      <c r="L46" s="40"/>
      <c r="O46" s="61"/>
      <c r="P46" s="60"/>
      <c r="Q46" s="61"/>
    </row>
    <row r="47" spans="1:17" s="35" customFormat="1" ht="24.75" customHeight="1" x14ac:dyDescent="0.25">
      <c r="A47" s="163"/>
      <c r="B47" s="164" t="s">
        <v>89</v>
      </c>
      <c r="C47" s="138"/>
      <c r="D47" s="143">
        <f>D48+D49</f>
        <v>133100</v>
      </c>
      <c r="E47" s="143">
        <f t="shared" ref="E47:H47" si="16">E48+E49</f>
        <v>0</v>
      </c>
      <c r="F47" s="143">
        <f t="shared" si="16"/>
        <v>0</v>
      </c>
      <c r="G47" s="143">
        <f t="shared" si="16"/>
        <v>0</v>
      </c>
      <c r="H47" s="143">
        <f t="shared" si="16"/>
        <v>0</v>
      </c>
      <c r="I47" s="143">
        <f>I48+I49</f>
        <v>86162</v>
      </c>
      <c r="J47" s="136">
        <f>I47*100/D47</f>
        <v>64.734785875281744</v>
      </c>
      <c r="K47" s="39"/>
      <c r="L47" s="40"/>
      <c r="O47" s="61"/>
      <c r="P47" s="60"/>
      <c r="Q47" s="61"/>
    </row>
    <row r="48" spans="1:17" s="35" customFormat="1" ht="42" customHeight="1" x14ac:dyDescent="0.25">
      <c r="A48" s="163"/>
      <c r="B48" s="164" t="s">
        <v>114</v>
      </c>
      <c r="C48" s="138" t="s">
        <v>151</v>
      </c>
      <c r="D48" s="143">
        <v>97100</v>
      </c>
      <c r="E48" s="139"/>
      <c r="F48" s="139"/>
      <c r="G48" s="139"/>
      <c r="H48" s="139"/>
      <c r="I48" s="159">
        <v>72825</v>
      </c>
      <c r="J48" s="136">
        <f>I48*100/D48</f>
        <v>75</v>
      </c>
      <c r="K48" s="39"/>
      <c r="L48" s="40"/>
      <c r="O48" s="61"/>
      <c r="P48" s="60"/>
      <c r="Q48" s="61"/>
    </row>
    <row r="49" spans="1:17" s="35" customFormat="1" ht="42" customHeight="1" x14ac:dyDescent="0.25">
      <c r="A49" s="167"/>
      <c r="B49" s="164" t="s">
        <v>115</v>
      </c>
      <c r="C49" s="138" t="s">
        <v>152</v>
      </c>
      <c r="D49" s="143">
        <v>36000</v>
      </c>
      <c r="E49" s="139"/>
      <c r="F49" s="139"/>
      <c r="G49" s="139"/>
      <c r="H49" s="139"/>
      <c r="I49" s="159">
        <v>13337</v>
      </c>
      <c r="J49" s="136">
        <f>I49*100/D49</f>
        <v>37.047222222222224</v>
      </c>
      <c r="K49" s="39">
        <v>139520</v>
      </c>
      <c r="L49" s="40">
        <f t="shared" si="11"/>
        <v>17440</v>
      </c>
      <c r="O49" s="61"/>
      <c r="P49" s="60"/>
      <c r="Q49" s="61"/>
    </row>
    <row r="50" spans="1:17" s="28" customFormat="1" ht="39" customHeight="1" x14ac:dyDescent="0.25">
      <c r="A50" s="168">
        <v>6</v>
      </c>
      <c r="B50" s="169" t="s">
        <v>106</v>
      </c>
      <c r="C50" s="123" t="s">
        <v>147</v>
      </c>
      <c r="D50" s="148">
        <f>D51</f>
        <v>15600</v>
      </c>
      <c r="E50" s="148">
        <f t="shared" ref="E50:H50" si="17">E51</f>
        <v>0</v>
      </c>
      <c r="F50" s="148">
        <f t="shared" si="17"/>
        <v>0</v>
      </c>
      <c r="G50" s="148">
        <f t="shared" si="17"/>
        <v>0</v>
      </c>
      <c r="H50" s="148">
        <f t="shared" si="17"/>
        <v>0</v>
      </c>
      <c r="I50" s="148">
        <f>I51</f>
        <v>15600</v>
      </c>
      <c r="J50" s="148">
        <f>J51</f>
        <v>100</v>
      </c>
      <c r="K50" s="27"/>
      <c r="L50" s="29"/>
      <c r="O50" s="59"/>
      <c r="P50" s="58"/>
      <c r="Q50" s="59"/>
    </row>
    <row r="51" spans="1:17" s="35" customFormat="1" ht="39" customHeight="1" x14ac:dyDescent="0.25">
      <c r="A51" s="163"/>
      <c r="B51" s="164" t="s">
        <v>107</v>
      </c>
      <c r="C51" s="138"/>
      <c r="D51" s="143">
        <f>D52</f>
        <v>15600</v>
      </c>
      <c r="E51" s="143">
        <f t="shared" ref="E51:H51" si="18">E52</f>
        <v>0</v>
      </c>
      <c r="F51" s="143">
        <f t="shared" si="18"/>
        <v>0</v>
      </c>
      <c r="G51" s="143">
        <f t="shared" si="18"/>
        <v>0</v>
      </c>
      <c r="H51" s="143">
        <f t="shared" si="18"/>
        <v>0</v>
      </c>
      <c r="I51" s="143">
        <f>I52</f>
        <v>15600</v>
      </c>
      <c r="J51" s="143">
        <f>J52</f>
        <v>100</v>
      </c>
      <c r="K51" s="39"/>
      <c r="L51" s="40"/>
      <c r="O51" s="61"/>
      <c r="P51" s="60"/>
      <c r="Q51" s="61"/>
    </row>
    <row r="52" spans="1:17" s="35" customFormat="1" ht="21.75" customHeight="1" x14ac:dyDescent="0.25">
      <c r="A52" s="163"/>
      <c r="B52" s="164" t="s">
        <v>108</v>
      </c>
      <c r="C52" s="138"/>
      <c r="D52" s="143">
        <f>D53</f>
        <v>15600</v>
      </c>
      <c r="E52" s="143">
        <f t="shared" ref="E52:H52" si="19">E53</f>
        <v>0</v>
      </c>
      <c r="F52" s="143">
        <f t="shared" si="19"/>
        <v>0</v>
      </c>
      <c r="G52" s="143">
        <f t="shared" si="19"/>
        <v>0</v>
      </c>
      <c r="H52" s="143">
        <f t="shared" si="19"/>
        <v>0</v>
      </c>
      <c r="I52" s="143">
        <f>I53</f>
        <v>15600</v>
      </c>
      <c r="J52" s="136">
        <f>I52*100/D52</f>
        <v>100</v>
      </c>
      <c r="K52" s="39"/>
      <c r="L52" s="40"/>
      <c r="O52" s="61"/>
      <c r="P52" s="60"/>
      <c r="Q52" s="61"/>
    </row>
    <row r="53" spans="1:17" s="35" customFormat="1" ht="155.25" customHeight="1" x14ac:dyDescent="0.25">
      <c r="A53" s="167"/>
      <c r="B53" s="164" t="s">
        <v>149</v>
      </c>
      <c r="C53" s="138" t="s">
        <v>148</v>
      </c>
      <c r="D53" s="143">
        <v>15600</v>
      </c>
      <c r="E53" s="139"/>
      <c r="F53" s="139"/>
      <c r="G53" s="139"/>
      <c r="H53" s="139"/>
      <c r="I53" s="159">
        <v>15600</v>
      </c>
      <c r="J53" s="136">
        <f>I53*100/D53</f>
        <v>100</v>
      </c>
      <c r="K53" s="39">
        <v>39000</v>
      </c>
      <c r="L53" s="40">
        <f t="shared" si="6"/>
        <v>4875</v>
      </c>
      <c r="O53" s="61"/>
      <c r="P53" s="60"/>
      <c r="Q53" s="61"/>
    </row>
    <row r="54" spans="1:17" s="55" customFormat="1" ht="38.25" customHeight="1" x14ac:dyDescent="0.25">
      <c r="A54" s="146">
        <v>7</v>
      </c>
      <c r="B54" s="169" t="s">
        <v>111</v>
      </c>
      <c r="C54" s="123" t="s">
        <v>154</v>
      </c>
      <c r="D54" s="148">
        <v>42000</v>
      </c>
      <c r="E54" s="149"/>
      <c r="F54" s="149"/>
      <c r="G54" s="149"/>
      <c r="H54" s="149"/>
      <c r="I54" s="172">
        <f>I55</f>
        <v>21000</v>
      </c>
      <c r="J54" s="151">
        <f t="shared" si="4"/>
        <v>50</v>
      </c>
      <c r="K54" s="57">
        <v>38000</v>
      </c>
      <c r="L54" s="56">
        <f t="shared" si="6"/>
        <v>4750</v>
      </c>
      <c r="O54" s="62"/>
      <c r="P54" s="62"/>
      <c r="Q54" s="63"/>
    </row>
    <row r="55" spans="1:17" s="38" customFormat="1" ht="24" customHeight="1" x14ac:dyDescent="0.25">
      <c r="A55" s="152"/>
      <c r="B55" s="127" t="s">
        <v>112</v>
      </c>
      <c r="C55" s="128"/>
      <c r="D55" s="153">
        <v>42000</v>
      </c>
      <c r="E55" s="127"/>
      <c r="F55" s="127"/>
      <c r="G55" s="127"/>
      <c r="H55" s="127"/>
      <c r="I55" s="153">
        <f>I56</f>
        <v>21000</v>
      </c>
      <c r="J55" s="136">
        <f t="shared" si="4"/>
        <v>50</v>
      </c>
      <c r="K55" s="37"/>
      <c r="L55" s="36"/>
    </row>
    <row r="56" spans="1:17" s="38" customFormat="1" ht="24" customHeight="1" x14ac:dyDescent="0.25">
      <c r="A56" s="152"/>
      <c r="B56" s="127" t="s">
        <v>108</v>
      </c>
      <c r="C56" s="128"/>
      <c r="D56" s="153">
        <v>42000</v>
      </c>
      <c r="E56" s="127"/>
      <c r="F56" s="127"/>
      <c r="G56" s="127"/>
      <c r="H56" s="127"/>
      <c r="I56" s="153">
        <f>I57</f>
        <v>21000</v>
      </c>
      <c r="J56" s="136">
        <f>I56*100/D56</f>
        <v>50</v>
      </c>
      <c r="K56" s="37"/>
      <c r="L56" s="36"/>
    </row>
    <row r="57" spans="1:17" s="35" customFormat="1" ht="75.75" customHeight="1" x14ac:dyDescent="0.25">
      <c r="A57" s="155"/>
      <c r="B57" s="157" t="s">
        <v>110</v>
      </c>
      <c r="C57" s="157" t="s">
        <v>153</v>
      </c>
      <c r="D57" s="158">
        <v>42000</v>
      </c>
      <c r="E57" s="156"/>
      <c r="F57" s="156"/>
      <c r="G57" s="156"/>
      <c r="H57" s="156"/>
      <c r="I57" s="159">
        <v>21000</v>
      </c>
      <c r="J57" s="136">
        <f>I57*100/D57</f>
        <v>50</v>
      </c>
      <c r="K57" s="33">
        <v>38000</v>
      </c>
      <c r="L57" s="34"/>
    </row>
    <row r="58" spans="1:17" s="47" customFormat="1" ht="33.75" customHeight="1" x14ac:dyDescent="0.6">
      <c r="A58" s="173" t="s">
        <v>123</v>
      </c>
      <c r="B58" s="174"/>
      <c r="C58" s="175"/>
      <c r="D58" s="176">
        <f>D9+D30+D34+D41+D45+D50+D54</f>
        <v>2151040</v>
      </c>
      <c r="E58" s="176">
        <f>E9+E30+E34+E41+E45+E50+E54</f>
        <v>0</v>
      </c>
      <c r="F58" s="176">
        <f>F9+F30+F34+F41+F45+F50+F54</f>
        <v>0</v>
      </c>
      <c r="G58" s="176">
        <f>G9+G30+G34+G41+G45+G50+G54</f>
        <v>0</v>
      </c>
      <c r="H58" s="176">
        <f>H9+H30+H34+H41+H45+H50+H54</f>
        <v>0</v>
      </c>
      <c r="I58" s="176">
        <f>SUM(I16:I57)</f>
        <v>1606992.87</v>
      </c>
      <c r="J58" s="177">
        <v>52.48</v>
      </c>
      <c r="K58" s="51"/>
      <c r="L58" s="52"/>
    </row>
    <row r="59" spans="1:17" ht="15.75" customHeight="1" x14ac:dyDescent="0.65">
      <c r="A59" s="178"/>
      <c r="B59" s="178"/>
      <c r="C59" s="178"/>
      <c r="D59" s="178"/>
      <c r="E59" s="178"/>
      <c r="F59" s="178"/>
      <c r="G59" s="178"/>
      <c r="H59" s="178"/>
      <c r="I59" s="178"/>
      <c r="J59" s="179"/>
    </row>
    <row r="60" spans="1:17" s="44" customFormat="1" ht="24.6" x14ac:dyDescent="0.7">
      <c r="A60" s="180"/>
      <c r="B60" s="180"/>
      <c r="C60" s="181" t="s">
        <v>116</v>
      </c>
      <c r="D60" s="180"/>
      <c r="E60" s="180"/>
      <c r="F60" s="180"/>
      <c r="G60" s="182" t="s">
        <v>117</v>
      </c>
      <c r="H60" s="182"/>
      <c r="I60" s="180"/>
      <c r="J60" s="183"/>
    </row>
    <row r="61" spans="1:17" s="44" customFormat="1" ht="24.6" x14ac:dyDescent="0.7">
      <c r="A61" s="180"/>
      <c r="B61" s="180"/>
      <c r="C61" s="180"/>
      <c r="D61" s="180"/>
      <c r="E61" s="180"/>
      <c r="F61" s="180"/>
      <c r="G61" s="180"/>
      <c r="H61" s="180"/>
      <c r="I61" s="180"/>
      <c r="J61" s="183"/>
    </row>
    <row r="62" spans="1:17" s="44" customFormat="1" ht="24.6" x14ac:dyDescent="0.7">
      <c r="A62" s="180"/>
      <c r="B62" s="180"/>
      <c r="C62" s="180" t="s">
        <v>166</v>
      </c>
      <c r="D62" s="184" t="s">
        <v>118</v>
      </c>
      <c r="E62" s="180"/>
      <c r="F62" s="180"/>
      <c r="G62" s="185" t="s">
        <v>118</v>
      </c>
      <c r="H62" s="185"/>
      <c r="I62" s="180"/>
      <c r="J62" s="183"/>
    </row>
    <row r="63" spans="1:17" s="44" customFormat="1" ht="24.6" x14ac:dyDescent="0.7">
      <c r="A63" s="180"/>
      <c r="B63" s="180"/>
      <c r="C63" s="181" t="s">
        <v>164</v>
      </c>
      <c r="D63" s="180"/>
      <c r="E63" s="180"/>
      <c r="F63" s="180"/>
      <c r="G63" s="180"/>
      <c r="H63" s="180"/>
      <c r="I63" s="181" t="s">
        <v>162</v>
      </c>
      <c r="J63" s="186"/>
    </row>
    <row r="64" spans="1:17" s="44" customFormat="1" ht="24.6" x14ac:dyDescent="0.7">
      <c r="A64" s="180"/>
      <c r="B64" s="180"/>
      <c r="C64" s="181" t="s">
        <v>165</v>
      </c>
      <c r="D64" s="180"/>
      <c r="E64" s="180"/>
      <c r="F64" s="180"/>
      <c r="G64" s="180"/>
      <c r="H64" s="180"/>
      <c r="I64" s="181" t="s">
        <v>163</v>
      </c>
      <c r="J64" s="186"/>
    </row>
    <row r="65" ht="15.75" customHeight="1" x14ac:dyDescent="0.65"/>
    <row r="66" ht="15.75" customHeight="1" x14ac:dyDescent="0.65"/>
    <row r="67" ht="15.75" customHeight="1" x14ac:dyDescent="0.65"/>
    <row r="68" ht="15.75" customHeight="1" x14ac:dyDescent="0.65"/>
    <row r="69" ht="15.75" customHeight="1" x14ac:dyDescent="0.65"/>
    <row r="70" ht="15.75" customHeight="1" x14ac:dyDescent="0.65"/>
    <row r="71" ht="15.75" customHeight="1" x14ac:dyDescent="0.65"/>
    <row r="72" ht="15.75" customHeight="1" x14ac:dyDescent="0.65"/>
    <row r="73" ht="15.75" customHeight="1" x14ac:dyDescent="0.65"/>
    <row r="74" ht="15.75" customHeight="1" x14ac:dyDescent="0.65"/>
    <row r="75" ht="15.75" customHeight="1" x14ac:dyDescent="0.65"/>
    <row r="76" ht="15.75" customHeight="1" x14ac:dyDescent="0.65"/>
    <row r="77" ht="15.75" customHeight="1" x14ac:dyDescent="0.65"/>
    <row r="78" ht="15.75" customHeight="1" x14ac:dyDescent="0.65"/>
    <row r="79" ht="15.75" customHeight="1" x14ac:dyDescent="0.65"/>
    <row r="80" ht="15.75" customHeight="1" x14ac:dyDescent="0.65"/>
    <row r="81" ht="15.75" customHeight="1" x14ac:dyDescent="0.65"/>
    <row r="82" ht="15.75" customHeight="1" x14ac:dyDescent="0.65"/>
    <row r="83" ht="15.75" customHeight="1" x14ac:dyDescent="0.65"/>
    <row r="84" ht="15.75" customHeight="1" x14ac:dyDescent="0.65"/>
    <row r="85" ht="15.75" customHeight="1" x14ac:dyDescent="0.65"/>
    <row r="86" ht="15.75" customHeight="1" x14ac:dyDescent="0.65"/>
    <row r="87" ht="15.75" customHeight="1" x14ac:dyDescent="0.65"/>
    <row r="88" ht="15.75" customHeight="1" x14ac:dyDescent="0.65"/>
    <row r="89" ht="15.75" customHeight="1" x14ac:dyDescent="0.65"/>
    <row r="90" ht="15.75" customHeight="1" x14ac:dyDescent="0.65"/>
    <row r="91" ht="15.75" customHeight="1" x14ac:dyDescent="0.65"/>
    <row r="92" ht="15.75" customHeight="1" x14ac:dyDescent="0.65"/>
    <row r="93" ht="15.75" customHeight="1" x14ac:dyDescent="0.65"/>
    <row r="94" ht="15.75" customHeight="1" x14ac:dyDescent="0.65"/>
    <row r="95" ht="15.75" customHeight="1" x14ac:dyDescent="0.65"/>
    <row r="96" ht="15.75" customHeight="1" x14ac:dyDescent="0.65"/>
    <row r="97" ht="15.75" customHeight="1" x14ac:dyDescent="0.65"/>
    <row r="98" ht="15.75" customHeight="1" x14ac:dyDescent="0.65"/>
    <row r="99" ht="15.75" customHeight="1" x14ac:dyDescent="0.65"/>
    <row r="100" ht="15.75" customHeight="1" x14ac:dyDescent="0.65"/>
    <row r="101" ht="15.75" customHeight="1" x14ac:dyDescent="0.65"/>
    <row r="102" ht="15.75" customHeight="1" x14ac:dyDescent="0.65"/>
    <row r="103" ht="15.75" customHeight="1" x14ac:dyDescent="0.65"/>
    <row r="104" ht="15.75" customHeight="1" x14ac:dyDescent="0.65"/>
    <row r="105" ht="15.75" customHeight="1" x14ac:dyDescent="0.65"/>
    <row r="106" ht="15.75" customHeight="1" x14ac:dyDescent="0.65"/>
    <row r="107" ht="15.75" customHeight="1" x14ac:dyDescent="0.65"/>
    <row r="108" ht="15.75" customHeight="1" x14ac:dyDescent="0.65"/>
    <row r="109" ht="15.75" customHeight="1" x14ac:dyDescent="0.65"/>
    <row r="110" ht="15.75" customHeight="1" x14ac:dyDescent="0.65"/>
    <row r="111" ht="15.75" customHeight="1" x14ac:dyDescent="0.65"/>
    <row r="112" ht="15.75" customHeight="1" x14ac:dyDescent="0.65"/>
    <row r="113" ht="15.75" customHeight="1" x14ac:dyDescent="0.65"/>
    <row r="114" ht="15.75" customHeight="1" x14ac:dyDescent="0.65"/>
    <row r="115" ht="15.75" customHeight="1" x14ac:dyDescent="0.65"/>
    <row r="116" ht="15.75" customHeight="1" x14ac:dyDescent="0.65"/>
    <row r="117" ht="15.75" customHeight="1" x14ac:dyDescent="0.65"/>
    <row r="118" ht="15.75" customHeight="1" x14ac:dyDescent="0.65"/>
    <row r="119" ht="15.75" customHeight="1" x14ac:dyDescent="0.65"/>
    <row r="120" ht="15.75" customHeight="1" x14ac:dyDescent="0.65"/>
    <row r="121" ht="15.75" customHeight="1" x14ac:dyDescent="0.65"/>
    <row r="122" ht="15.75" customHeight="1" x14ac:dyDescent="0.65"/>
    <row r="123" ht="15.75" customHeight="1" x14ac:dyDescent="0.65"/>
    <row r="124" ht="15.75" customHeight="1" x14ac:dyDescent="0.65"/>
    <row r="125" ht="15.75" customHeight="1" x14ac:dyDescent="0.65"/>
    <row r="126" ht="15.75" customHeight="1" x14ac:dyDescent="0.65"/>
    <row r="127" ht="15.75" customHeight="1" x14ac:dyDescent="0.65"/>
    <row r="128" ht="15.75" customHeight="1" x14ac:dyDescent="0.65"/>
    <row r="129" ht="15.75" customHeight="1" x14ac:dyDescent="0.65"/>
    <row r="130" ht="15.75" customHeight="1" x14ac:dyDescent="0.65"/>
    <row r="131" ht="15.75" customHeight="1" x14ac:dyDescent="0.65"/>
    <row r="132" ht="15.75" customHeight="1" x14ac:dyDescent="0.65"/>
    <row r="133" ht="15.75" customHeight="1" x14ac:dyDescent="0.65"/>
    <row r="134" ht="15.75" customHeight="1" x14ac:dyDescent="0.65"/>
    <row r="135" ht="15.75" customHeight="1" x14ac:dyDescent="0.65"/>
    <row r="136" ht="15.75" customHeight="1" x14ac:dyDescent="0.65"/>
    <row r="137" ht="15.75" customHeight="1" x14ac:dyDescent="0.65"/>
    <row r="138" ht="15.75" customHeight="1" x14ac:dyDescent="0.65"/>
    <row r="139" ht="15.75" customHeight="1" x14ac:dyDescent="0.65"/>
    <row r="140" ht="15.75" customHeight="1" x14ac:dyDescent="0.65"/>
    <row r="141" ht="15.75" customHeight="1" x14ac:dyDescent="0.65"/>
    <row r="142" ht="15.75" customHeight="1" x14ac:dyDescent="0.65"/>
    <row r="143" ht="15.75" customHeight="1" x14ac:dyDescent="0.65"/>
    <row r="144" ht="15.75" customHeight="1" x14ac:dyDescent="0.65"/>
    <row r="145" ht="15.75" customHeight="1" x14ac:dyDescent="0.65"/>
    <row r="146" ht="15.75" customHeight="1" x14ac:dyDescent="0.65"/>
    <row r="147" ht="15.75" customHeight="1" x14ac:dyDescent="0.65"/>
    <row r="148" ht="15.75" customHeight="1" x14ac:dyDescent="0.65"/>
    <row r="149" ht="15.75" customHeight="1" x14ac:dyDescent="0.65"/>
    <row r="150" ht="15.75" customHeight="1" x14ac:dyDescent="0.65"/>
    <row r="151" ht="15.75" customHeight="1" x14ac:dyDescent="0.65"/>
    <row r="152" ht="15.75" customHeight="1" x14ac:dyDescent="0.65"/>
    <row r="153" ht="15.75" customHeight="1" x14ac:dyDescent="0.65"/>
    <row r="154" ht="15.75" customHeight="1" x14ac:dyDescent="0.65"/>
    <row r="155" ht="15.75" customHeight="1" x14ac:dyDescent="0.65"/>
    <row r="156" ht="15.75" customHeight="1" x14ac:dyDescent="0.65"/>
    <row r="157" ht="15.75" customHeight="1" x14ac:dyDescent="0.65"/>
    <row r="158" ht="15.75" customHeight="1" x14ac:dyDescent="0.65"/>
    <row r="159" ht="15.75" customHeight="1" x14ac:dyDescent="0.65"/>
    <row r="160" ht="15.75" customHeight="1" x14ac:dyDescent="0.65"/>
    <row r="161" ht="15.75" customHeight="1" x14ac:dyDescent="0.65"/>
    <row r="162" ht="15.75" customHeight="1" x14ac:dyDescent="0.65"/>
    <row r="163" ht="15.75" customHeight="1" x14ac:dyDescent="0.65"/>
    <row r="164" ht="15.75" customHeight="1" x14ac:dyDescent="0.65"/>
    <row r="165" ht="15.75" customHeight="1" x14ac:dyDescent="0.65"/>
    <row r="166" ht="15.75" customHeight="1" x14ac:dyDescent="0.65"/>
    <row r="167" ht="15.75" customHeight="1" x14ac:dyDescent="0.65"/>
    <row r="168" ht="15.75" customHeight="1" x14ac:dyDescent="0.65"/>
    <row r="169" ht="15.75" customHeight="1" x14ac:dyDescent="0.65"/>
    <row r="170" ht="15.75" customHeight="1" x14ac:dyDescent="0.65"/>
    <row r="171" ht="15.75" customHeight="1" x14ac:dyDescent="0.65"/>
    <row r="172" ht="15.75" customHeight="1" x14ac:dyDescent="0.65"/>
    <row r="173" ht="15.75" customHeight="1" x14ac:dyDescent="0.65"/>
    <row r="174" ht="15.75" customHeight="1" x14ac:dyDescent="0.65"/>
    <row r="175" ht="15.75" customHeight="1" x14ac:dyDescent="0.65"/>
    <row r="176" ht="15.75" customHeight="1" x14ac:dyDescent="0.65"/>
    <row r="177" ht="15.75" customHeight="1" x14ac:dyDescent="0.65"/>
    <row r="178" ht="15.75" customHeight="1" x14ac:dyDescent="0.65"/>
    <row r="179" ht="15.75" customHeight="1" x14ac:dyDescent="0.65"/>
    <row r="180" ht="15.75" customHeight="1" x14ac:dyDescent="0.65"/>
    <row r="181" ht="15.75" customHeight="1" x14ac:dyDescent="0.65"/>
    <row r="182" ht="15.75" customHeight="1" x14ac:dyDescent="0.65"/>
    <row r="183" ht="15.75" customHeight="1" x14ac:dyDescent="0.65"/>
    <row r="184" ht="15.75" customHeight="1" x14ac:dyDescent="0.65"/>
    <row r="185" ht="15.75" customHeight="1" x14ac:dyDescent="0.65"/>
    <row r="186" ht="15.75" customHeight="1" x14ac:dyDescent="0.65"/>
    <row r="187" ht="15.75" customHeight="1" x14ac:dyDescent="0.65"/>
    <row r="188" ht="15.75" customHeight="1" x14ac:dyDescent="0.65"/>
    <row r="189" ht="15.75" customHeight="1" x14ac:dyDescent="0.65"/>
    <row r="190" ht="15.75" customHeight="1" x14ac:dyDescent="0.65"/>
    <row r="191" ht="15.75" customHeight="1" x14ac:dyDescent="0.65"/>
    <row r="192" ht="15.75" customHeight="1" x14ac:dyDescent="0.65"/>
    <row r="193" ht="15.75" customHeight="1" x14ac:dyDescent="0.65"/>
    <row r="194" ht="15.75" customHeight="1" x14ac:dyDescent="0.65"/>
    <row r="195" ht="15.75" customHeight="1" x14ac:dyDescent="0.65"/>
    <row r="196" ht="15.75" customHeight="1" x14ac:dyDescent="0.65"/>
    <row r="197" ht="15.75" customHeight="1" x14ac:dyDescent="0.65"/>
    <row r="198" ht="15.75" customHeight="1" x14ac:dyDescent="0.65"/>
    <row r="199" ht="15.75" customHeight="1" x14ac:dyDescent="0.65"/>
    <row r="200" ht="15.75" customHeight="1" x14ac:dyDescent="0.65"/>
    <row r="201" ht="15.75" customHeight="1" x14ac:dyDescent="0.65"/>
    <row r="202" ht="15.75" customHeight="1" x14ac:dyDescent="0.65"/>
    <row r="203" ht="15.75" customHeight="1" x14ac:dyDescent="0.65"/>
    <row r="204" ht="15.75" customHeight="1" x14ac:dyDescent="0.65"/>
    <row r="205" ht="15.75" customHeight="1" x14ac:dyDescent="0.65"/>
    <row r="206" ht="15.75" customHeight="1" x14ac:dyDescent="0.65"/>
    <row r="207" ht="15.75" customHeight="1" x14ac:dyDescent="0.65"/>
    <row r="208" ht="15.75" customHeight="1" x14ac:dyDescent="0.65"/>
    <row r="209" ht="15.75" customHeight="1" x14ac:dyDescent="0.65"/>
    <row r="210" ht="15.75" customHeight="1" x14ac:dyDescent="0.65"/>
    <row r="211" ht="15.75" customHeight="1" x14ac:dyDescent="0.65"/>
    <row r="212" ht="15.75" customHeight="1" x14ac:dyDescent="0.65"/>
    <row r="213" ht="15.75" customHeight="1" x14ac:dyDescent="0.65"/>
    <row r="214" ht="15.75" customHeight="1" x14ac:dyDescent="0.65"/>
    <row r="215" ht="15.75" customHeight="1" x14ac:dyDescent="0.65"/>
    <row r="216" ht="15.75" customHeight="1" x14ac:dyDescent="0.65"/>
    <row r="217" ht="15.75" customHeight="1" x14ac:dyDescent="0.65"/>
    <row r="218" ht="15.75" customHeight="1" x14ac:dyDescent="0.65"/>
    <row r="219" ht="15.75" customHeight="1" x14ac:dyDescent="0.65"/>
    <row r="220" ht="15.75" customHeight="1" x14ac:dyDescent="0.65"/>
    <row r="221" ht="15.75" customHeight="1" x14ac:dyDescent="0.65"/>
    <row r="222" ht="15.75" customHeight="1" x14ac:dyDescent="0.65"/>
    <row r="223" ht="15.75" customHeight="1" x14ac:dyDescent="0.65"/>
    <row r="224" ht="15.75" customHeight="1" x14ac:dyDescent="0.65"/>
    <row r="225" ht="15.75" customHeight="1" x14ac:dyDescent="0.65"/>
    <row r="226" ht="15.75" customHeight="1" x14ac:dyDescent="0.65"/>
    <row r="227" ht="15.75" customHeight="1" x14ac:dyDescent="0.65"/>
    <row r="228" ht="15.75" customHeight="1" x14ac:dyDescent="0.65"/>
    <row r="229" ht="15.75" customHeight="1" x14ac:dyDescent="0.65"/>
    <row r="230" ht="15.75" customHeight="1" x14ac:dyDescent="0.65"/>
    <row r="231" ht="15.75" customHeight="1" x14ac:dyDescent="0.65"/>
    <row r="232" ht="15.75" customHeight="1" x14ac:dyDescent="0.65"/>
    <row r="233" ht="15.75" customHeight="1" x14ac:dyDescent="0.65"/>
    <row r="234" ht="15.75" customHeight="1" x14ac:dyDescent="0.65"/>
    <row r="235" ht="15.75" customHeight="1" x14ac:dyDescent="0.65"/>
    <row r="236" ht="15.75" customHeight="1" x14ac:dyDescent="0.65"/>
    <row r="237" ht="15.75" customHeight="1" x14ac:dyDescent="0.65"/>
    <row r="238" ht="15.75" customHeight="1" x14ac:dyDescent="0.65"/>
    <row r="239" ht="15.75" customHeight="1" x14ac:dyDescent="0.65"/>
    <row r="240" ht="15.75" customHeight="1" x14ac:dyDescent="0.65"/>
    <row r="241" ht="15.75" customHeight="1" x14ac:dyDescent="0.65"/>
    <row r="242" ht="15.75" customHeight="1" x14ac:dyDescent="0.65"/>
    <row r="243" ht="15.75" customHeight="1" x14ac:dyDescent="0.65"/>
    <row r="244" ht="15.75" customHeight="1" x14ac:dyDescent="0.65"/>
    <row r="245" ht="15.75" customHeight="1" x14ac:dyDescent="0.65"/>
    <row r="246" ht="15.75" customHeight="1" x14ac:dyDescent="0.65"/>
    <row r="247" ht="15.75" customHeight="1" x14ac:dyDescent="0.65"/>
    <row r="248" ht="15.75" customHeight="1" x14ac:dyDescent="0.65"/>
    <row r="249" ht="15.75" customHeight="1" x14ac:dyDescent="0.65"/>
    <row r="250" ht="15.75" customHeight="1" x14ac:dyDescent="0.65"/>
    <row r="251" ht="15.75" customHeight="1" x14ac:dyDescent="0.65"/>
    <row r="252" ht="15.75" customHeight="1" x14ac:dyDescent="0.65"/>
    <row r="253" ht="15.75" customHeight="1" x14ac:dyDescent="0.65"/>
    <row r="254" ht="15.75" customHeight="1" x14ac:dyDescent="0.65"/>
    <row r="255" ht="15.75" customHeight="1" x14ac:dyDescent="0.65"/>
    <row r="256" ht="15.75" customHeight="1" x14ac:dyDescent="0.65"/>
    <row r="257" ht="15.75" customHeight="1" x14ac:dyDescent="0.65"/>
    <row r="258" ht="15.75" customHeight="1" x14ac:dyDescent="0.65"/>
    <row r="259" ht="15.75" customHeight="1" x14ac:dyDescent="0.65"/>
    <row r="260" ht="15.75" customHeight="1" x14ac:dyDescent="0.65"/>
    <row r="261" ht="15.75" customHeight="1" x14ac:dyDescent="0.65"/>
    <row r="262" ht="15.75" customHeight="1" x14ac:dyDescent="0.65"/>
    <row r="263" ht="15.75" customHeight="1" x14ac:dyDescent="0.65"/>
    <row r="264" ht="15.75" customHeight="1" x14ac:dyDescent="0.65"/>
    <row r="265" ht="15.75" customHeight="1" x14ac:dyDescent="0.65"/>
    <row r="266" ht="15.75" customHeight="1" x14ac:dyDescent="0.65"/>
    <row r="267" ht="15.75" customHeight="1" x14ac:dyDescent="0.65"/>
    <row r="268" ht="15.75" customHeight="1" x14ac:dyDescent="0.65"/>
    <row r="269" ht="15.75" customHeight="1" x14ac:dyDescent="0.65"/>
    <row r="270" ht="15.75" customHeight="1" x14ac:dyDescent="0.65"/>
    <row r="271" ht="15.75" customHeight="1" x14ac:dyDescent="0.65"/>
    <row r="272" ht="15.75" customHeight="1" x14ac:dyDescent="0.65"/>
    <row r="273" ht="15.75" customHeight="1" x14ac:dyDescent="0.65"/>
    <row r="274" ht="15.75" customHeight="1" x14ac:dyDescent="0.65"/>
    <row r="275" ht="15.75" customHeight="1" x14ac:dyDescent="0.65"/>
    <row r="276" ht="15.75" customHeight="1" x14ac:dyDescent="0.65"/>
    <row r="277" ht="15.75" customHeight="1" x14ac:dyDescent="0.65"/>
    <row r="278" ht="15.75" customHeight="1" x14ac:dyDescent="0.65"/>
    <row r="279" ht="15.75" customHeight="1" x14ac:dyDescent="0.65"/>
    <row r="280" ht="15.75" customHeight="1" x14ac:dyDescent="0.65"/>
    <row r="281" ht="15.75" customHeight="1" x14ac:dyDescent="0.65"/>
    <row r="282" ht="15.75" customHeight="1" x14ac:dyDescent="0.65"/>
    <row r="283" ht="15.75" customHeight="1" x14ac:dyDescent="0.65"/>
    <row r="284" ht="15.75" customHeight="1" x14ac:dyDescent="0.65"/>
    <row r="285" ht="15.75" customHeight="1" x14ac:dyDescent="0.65"/>
    <row r="286" ht="15.75" customHeight="1" x14ac:dyDescent="0.65"/>
    <row r="287" ht="15.75" customHeight="1" x14ac:dyDescent="0.65"/>
    <row r="288" ht="15.75" customHeight="1" x14ac:dyDescent="0.65"/>
    <row r="289" ht="15.75" customHeight="1" x14ac:dyDescent="0.65"/>
    <row r="290" ht="15.75" customHeight="1" x14ac:dyDescent="0.65"/>
    <row r="291" ht="15.75" customHeight="1" x14ac:dyDescent="0.65"/>
    <row r="292" ht="15.75" customHeight="1" x14ac:dyDescent="0.65"/>
    <row r="293" ht="15.75" customHeight="1" x14ac:dyDescent="0.65"/>
    <row r="294" ht="15.75" customHeight="1" x14ac:dyDescent="0.65"/>
    <row r="295" ht="15.75" customHeight="1" x14ac:dyDescent="0.65"/>
    <row r="296" ht="15.75" customHeight="1" x14ac:dyDescent="0.65"/>
    <row r="297" ht="15.75" customHeight="1" x14ac:dyDescent="0.65"/>
    <row r="298" ht="15.75" customHeight="1" x14ac:dyDescent="0.65"/>
    <row r="299" ht="15.75" customHeight="1" x14ac:dyDescent="0.65"/>
    <row r="300" ht="15.75" customHeight="1" x14ac:dyDescent="0.65"/>
    <row r="301" ht="15.75" customHeight="1" x14ac:dyDescent="0.65"/>
    <row r="302" ht="15.75" customHeight="1" x14ac:dyDescent="0.65"/>
    <row r="303" ht="15.75" customHeight="1" x14ac:dyDescent="0.65"/>
    <row r="304" ht="15.75" customHeight="1" x14ac:dyDescent="0.65"/>
    <row r="305" ht="15.75" customHeight="1" x14ac:dyDescent="0.65"/>
    <row r="306" ht="15.75" customHeight="1" x14ac:dyDescent="0.65"/>
    <row r="307" ht="15.75" customHeight="1" x14ac:dyDescent="0.65"/>
    <row r="308" ht="15.75" customHeight="1" x14ac:dyDescent="0.65"/>
    <row r="309" ht="15.75" customHeight="1" x14ac:dyDescent="0.65"/>
    <row r="310" ht="15.75" customHeight="1" x14ac:dyDescent="0.65"/>
    <row r="311" ht="15.75" customHeight="1" x14ac:dyDescent="0.65"/>
    <row r="312" ht="15.75" customHeight="1" x14ac:dyDescent="0.65"/>
    <row r="313" ht="15.75" customHeight="1" x14ac:dyDescent="0.65"/>
    <row r="314" ht="15.75" customHeight="1" x14ac:dyDescent="0.65"/>
    <row r="315" ht="15.75" customHeight="1" x14ac:dyDescent="0.65"/>
    <row r="316" ht="15.75" customHeight="1" x14ac:dyDescent="0.65"/>
    <row r="317" ht="15.75" customHeight="1" x14ac:dyDescent="0.65"/>
    <row r="318" ht="15.75" customHeight="1" x14ac:dyDescent="0.65"/>
    <row r="319" ht="15.75" customHeight="1" x14ac:dyDescent="0.65"/>
    <row r="320" ht="15.75" customHeight="1" x14ac:dyDescent="0.65"/>
    <row r="321" ht="15.75" customHeight="1" x14ac:dyDescent="0.65"/>
    <row r="322" ht="15.75" customHeight="1" x14ac:dyDescent="0.65"/>
    <row r="323" ht="15.75" customHeight="1" x14ac:dyDescent="0.65"/>
    <row r="324" ht="15.75" customHeight="1" x14ac:dyDescent="0.65"/>
    <row r="325" ht="15.75" customHeight="1" x14ac:dyDescent="0.65"/>
    <row r="326" ht="15.75" customHeight="1" x14ac:dyDescent="0.65"/>
    <row r="327" ht="15.75" customHeight="1" x14ac:dyDescent="0.65"/>
    <row r="328" ht="15.75" customHeight="1" x14ac:dyDescent="0.65"/>
    <row r="329" ht="15.75" customHeight="1" x14ac:dyDescent="0.65"/>
    <row r="330" ht="15.75" customHeight="1" x14ac:dyDescent="0.65"/>
    <row r="331" ht="15.75" customHeight="1" x14ac:dyDescent="0.65"/>
    <row r="332" ht="15.75" customHeight="1" x14ac:dyDescent="0.65"/>
    <row r="333" ht="15.75" customHeight="1" x14ac:dyDescent="0.65"/>
    <row r="334" ht="15.75" customHeight="1" x14ac:dyDescent="0.65"/>
    <row r="335" ht="15.75" customHeight="1" x14ac:dyDescent="0.65"/>
    <row r="336" ht="15.75" customHeight="1" x14ac:dyDescent="0.65"/>
    <row r="337" ht="15.75" customHeight="1" x14ac:dyDescent="0.65"/>
    <row r="338" ht="15.75" customHeight="1" x14ac:dyDescent="0.65"/>
    <row r="339" ht="15.75" customHeight="1" x14ac:dyDescent="0.65"/>
    <row r="340" ht="15.75" customHeight="1" x14ac:dyDescent="0.65"/>
    <row r="341" ht="15.75" customHeight="1" x14ac:dyDescent="0.65"/>
    <row r="342" ht="15.75" customHeight="1" x14ac:dyDescent="0.65"/>
    <row r="343" ht="15.75" customHeight="1" x14ac:dyDescent="0.65"/>
    <row r="344" ht="15.75" customHeight="1" x14ac:dyDescent="0.65"/>
    <row r="345" ht="15.75" customHeight="1" x14ac:dyDescent="0.65"/>
    <row r="346" ht="15.75" customHeight="1" x14ac:dyDescent="0.65"/>
    <row r="347" ht="15.75" customHeight="1" x14ac:dyDescent="0.65"/>
    <row r="348" ht="15.75" customHeight="1" x14ac:dyDescent="0.65"/>
    <row r="349" ht="15.75" customHeight="1" x14ac:dyDescent="0.65"/>
    <row r="350" ht="15.75" customHeight="1" x14ac:dyDescent="0.65"/>
    <row r="351" ht="15.75" customHeight="1" x14ac:dyDescent="0.65"/>
    <row r="352" ht="15.75" customHeight="1" x14ac:dyDescent="0.65"/>
    <row r="353" ht="15.75" customHeight="1" x14ac:dyDescent="0.65"/>
    <row r="354" ht="15.75" customHeight="1" x14ac:dyDescent="0.65"/>
    <row r="355" ht="15.75" customHeight="1" x14ac:dyDescent="0.65"/>
    <row r="356" ht="15.75" customHeight="1" x14ac:dyDescent="0.65"/>
    <row r="357" ht="15.75" customHeight="1" x14ac:dyDescent="0.65"/>
    <row r="358" ht="15.75" customHeight="1" x14ac:dyDescent="0.65"/>
    <row r="359" ht="15.75" customHeight="1" x14ac:dyDescent="0.65"/>
    <row r="360" ht="15.75" customHeight="1" x14ac:dyDescent="0.65"/>
    <row r="361" ht="15.75" customHeight="1" x14ac:dyDescent="0.65"/>
    <row r="362" ht="15.75" customHeight="1" x14ac:dyDescent="0.65"/>
    <row r="363" ht="15.75" customHeight="1" x14ac:dyDescent="0.65"/>
    <row r="364" ht="15.75" customHeight="1" x14ac:dyDescent="0.65"/>
    <row r="365" ht="15.75" customHeight="1" x14ac:dyDescent="0.65"/>
    <row r="366" ht="15.75" customHeight="1" x14ac:dyDescent="0.65"/>
    <row r="367" ht="15.75" customHeight="1" x14ac:dyDescent="0.65"/>
    <row r="368" ht="15.75" customHeight="1" x14ac:dyDescent="0.65"/>
    <row r="369" ht="15.75" customHeight="1" x14ac:dyDescent="0.65"/>
    <row r="370" ht="15.75" customHeight="1" x14ac:dyDescent="0.65"/>
    <row r="371" ht="15.75" customHeight="1" x14ac:dyDescent="0.65"/>
    <row r="372" ht="15.75" customHeight="1" x14ac:dyDescent="0.65"/>
    <row r="373" ht="15.75" customHeight="1" x14ac:dyDescent="0.65"/>
    <row r="374" ht="15.75" customHeight="1" x14ac:dyDescent="0.65"/>
    <row r="375" ht="15.75" customHeight="1" x14ac:dyDescent="0.65"/>
    <row r="376" ht="15.75" customHeight="1" x14ac:dyDescent="0.65"/>
    <row r="377" ht="15.75" customHeight="1" x14ac:dyDescent="0.65"/>
    <row r="378" ht="15.75" customHeight="1" x14ac:dyDescent="0.65"/>
    <row r="379" ht="15.75" customHeight="1" x14ac:dyDescent="0.65"/>
    <row r="380" ht="15.75" customHeight="1" x14ac:dyDescent="0.65"/>
    <row r="381" ht="15.75" customHeight="1" x14ac:dyDescent="0.65"/>
    <row r="382" ht="15.75" customHeight="1" x14ac:dyDescent="0.65"/>
    <row r="383" ht="15.75" customHeight="1" x14ac:dyDescent="0.65"/>
    <row r="384" ht="15.75" customHeight="1" x14ac:dyDescent="0.65"/>
    <row r="385" ht="15.75" customHeight="1" x14ac:dyDescent="0.65"/>
    <row r="386" ht="15.75" customHeight="1" x14ac:dyDescent="0.65"/>
    <row r="387" ht="15.75" customHeight="1" x14ac:dyDescent="0.65"/>
    <row r="388" ht="15.75" customHeight="1" x14ac:dyDescent="0.65"/>
    <row r="389" ht="15.75" customHeight="1" x14ac:dyDescent="0.65"/>
    <row r="390" ht="15.75" customHeight="1" x14ac:dyDescent="0.65"/>
    <row r="391" ht="15.75" customHeight="1" x14ac:dyDescent="0.65"/>
    <row r="392" ht="15.75" customHeight="1" x14ac:dyDescent="0.65"/>
    <row r="393" ht="15.75" customHeight="1" x14ac:dyDescent="0.65"/>
    <row r="394" ht="15.75" customHeight="1" x14ac:dyDescent="0.65"/>
    <row r="395" ht="15.75" customHeight="1" x14ac:dyDescent="0.65"/>
    <row r="396" ht="15.75" customHeight="1" x14ac:dyDescent="0.65"/>
    <row r="397" ht="15.75" customHeight="1" x14ac:dyDescent="0.65"/>
    <row r="398" ht="15.75" customHeight="1" x14ac:dyDescent="0.65"/>
    <row r="399" ht="15.75" customHeight="1" x14ac:dyDescent="0.65"/>
    <row r="400" ht="15.75" customHeight="1" x14ac:dyDescent="0.65"/>
    <row r="401" ht="15.75" customHeight="1" x14ac:dyDescent="0.65"/>
    <row r="402" ht="15.75" customHeight="1" x14ac:dyDescent="0.65"/>
    <row r="403" ht="15.75" customHeight="1" x14ac:dyDescent="0.65"/>
    <row r="404" ht="15.75" customHeight="1" x14ac:dyDescent="0.65"/>
    <row r="405" ht="15.75" customHeight="1" x14ac:dyDescent="0.65"/>
    <row r="406" ht="15.75" customHeight="1" x14ac:dyDescent="0.65"/>
    <row r="407" ht="15.75" customHeight="1" x14ac:dyDescent="0.65"/>
    <row r="408" ht="15.75" customHeight="1" x14ac:dyDescent="0.65"/>
    <row r="409" ht="15.75" customHeight="1" x14ac:dyDescent="0.65"/>
    <row r="410" ht="15.75" customHeight="1" x14ac:dyDescent="0.65"/>
    <row r="411" ht="15.75" customHeight="1" x14ac:dyDescent="0.65"/>
    <row r="412" ht="15.75" customHeight="1" x14ac:dyDescent="0.65"/>
    <row r="413" ht="15.75" customHeight="1" x14ac:dyDescent="0.65"/>
    <row r="414" ht="15.75" customHeight="1" x14ac:dyDescent="0.65"/>
    <row r="415" ht="15.75" customHeight="1" x14ac:dyDescent="0.65"/>
    <row r="416" ht="15.75" customHeight="1" x14ac:dyDescent="0.65"/>
    <row r="417" ht="15.75" customHeight="1" x14ac:dyDescent="0.65"/>
    <row r="418" ht="15.75" customHeight="1" x14ac:dyDescent="0.65"/>
    <row r="419" ht="15.75" customHeight="1" x14ac:dyDescent="0.65"/>
    <row r="420" ht="15.75" customHeight="1" x14ac:dyDescent="0.65"/>
    <row r="421" ht="15.75" customHeight="1" x14ac:dyDescent="0.65"/>
    <row r="422" ht="15.75" customHeight="1" x14ac:dyDescent="0.65"/>
    <row r="423" ht="15.75" customHeight="1" x14ac:dyDescent="0.65"/>
    <row r="424" ht="15.75" customHeight="1" x14ac:dyDescent="0.65"/>
    <row r="425" ht="15.75" customHeight="1" x14ac:dyDescent="0.65"/>
    <row r="426" ht="15.75" customHeight="1" x14ac:dyDescent="0.65"/>
    <row r="427" ht="15.75" customHeight="1" x14ac:dyDescent="0.65"/>
    <row r="428" ht="15.75" customHeight="1" x14ac:dyDescent="0.65"/>
    <row r="429" ht="15.75" customHeight="1" x14ac:dyDescent="0.65"/>
    <row r="430" ht="15.75" customHeight="1" x14ac:dyDescent="0.65"/>
    <row r="431" ht="15.75" customHeight="1" x14ac:dyDescent="0.65"/>
    <row r="432" ht="15.75" customHeight="1" x14ac:dyDescent="0.65"/>
    <row r="433" ht="15.75" customHeight="1" x14ac:dyDescent="0.65"/>
    <row r="434" ht="15.75" customHeight="1" x14ac:dyDescent="0.65"/>
    <row r="435" ht="15.75" customHeight="1" x14ac:dyDescent="0.65"/>
    <row r="436" ht="15.75" customHeight="1" x14ac:dyDescent="0.65"/>
    <row r="437" ht="15.75" customHeight="1" x14ac:dyDescent="0.65"/>
    <row r="438" ht="15.75" customHeight="1" x14ac:dyDescent="0.65"/>
    <row r="439" ht="15.75" customHeight="1" x14ac:dyDescent="0.65"/>
    <row r="440" ht="15.75" customHeight="1" x14ac:dyDescent="0.65"/>
    <row r="441" ht="15.75" customHeight="1" x14ac:dyDescent="0.65"/>
    <row r="442" ht="15.75" customHeight="1" x14ac:dyDescent="0.65"/>
    <row r="443" ht="15.75" customHeight="1" x14ac:dyDescent="0.65"/>
    <row r="444" ht="15.75" customHeight="1" x14ac:dyDescent="0.65"/>
    <row r="445" ht="15.75" customHeight="1" x14ac:dyDescent="0.65"/>
    <row r="446" ht="15.75" customHeight="1" x14ac:dyDescent="0.65"/>
    <row r="447" ht="15.75" customHeight="1" x14ac:dyDescent="0.65"/>
    <row r="448" ht="15.75" customHeight="1" x14ac:dyDescent="0.65"/>
    <row r="449" ht="15.75" customHeight="1" x14ac:dyDescent="0.65"/>
    <row r="450" ht="15.75" customHeight="1" x14ac:dyDescent="0.65"/>
    <row r="451" ht="15.75" customHeight="1" x14ac:dyDescent="0.65"/>
    <row r="452" ht="15.75" customHeight="1" x14ac:dyDescent="0.65"/>
    <row r="453" ht="15.75" customHeight="1" x14ac:dyDescent="0.65"/>
    <row r="454" ht="15.75" customHeight="1" x14ac:dyDescent="0.65"/>
    <row r="455" ht="15.75" customHeight="1" x14ac:dyDescent="0.65"/>
    <row r="456" ht="15.75" customHeight="1" x14ac:dyDescent="0.65"/>
    <row r="457" ht="15.75" customHeight="1" x14ac:dyDescent="0.65"/>
    <row r="458" ht="15.75" customHeight="1" x14ac:dyDescent="0.65"/>
    <row r="459" ht="15.75" customHeight="1" x14ac:dyDescent="0.65"/>
    <row r="460" ht="15.75" customHeight="1" x14ac:dyDescent="0.65"/>
    <row r="461" ht="15.75" customHeight="1" x14ac:dyDescent="0.65"/>
    <row r="462" ht="15.75" customHeight="1" x14ac:dyDescent="0.65"/>
    <row r="463" ht="15.75" customHeight="1" x14ac:dyDescent="0.65"/>
    <row r="464" ht="15.75" customHeight="1" x14ac:dyDescent="0.65"/>
    <row r="465" ht="15.75" customHeight="1" x14ac:dyDescent="0.65"/>
    <row r="466" ht="15.75" customHeight="1" x14ac:dyDescent="0.65"/>
    <row r="467" ht="15.75" customHeight="1" x14ac:dyDescent="0.65"/>
    <row r="468" ht="15.75" customHeight="1" x14ac:dyDescent="0.65"/>
    <row r="469" ht="15.75" customHeight="1" x14ac:dyDescent="0.65"/>
    <row r="470" ht="15.75" customHeight="1" x14ac:dyDescent="0.65"/>
    <row r="471" ht="15.75" customHeight="1" x14ac:dyDescent="0.65"/>
    <row r="472" ht="15.75" customHeight="1" x14ac:dyDescent="0.65"/>
    <row r="473" ht="15.75" customHeight="1" x14ac:dyDescent="0.65"/>
    <row r="474" ht="15.75" customHeight="1" x14ac:dyDescent="0.65"/>
    <row r="475" ht="15.75" customHeight="1" x14ac:dyDescent="0.65"/>
    <row r="476" ht="15.75" customHeight="1" x14ac:dyDescent="0.65"/>
    <row r="477" ht="15.75" customHeight="1" x14ac:dyDescent="0.65"/>
    <row r="478" ht="15.75" customHeight="1" x14ac:dyDescent="0.65"/>
    <row r="479" ht="15.75" customHeight="1" x14ac:dyDescent="0.65"/>
    <row r="480" ht="15.75" customHeight="1" x14ac:dyDescent="0.65"/>
    <row r="481" ht="15.75" customHeight="1" x14ac:dyDescent="0.65"/>
    <row r="482" ht="15.75" customHeight="1" x14ac:dyDescent="0.65"/>
    <row r="483" ht="15.75" customHeight="1" x14ac:dyDescent="0.65"/>
    <row r="484" ht="15.75" customHeight="1" x14ac:dyDescent="0.65"/>
    <row r="485" ht="15.75" customHeight="1" x14ac:dyDescent="0.65"/>
    <row r="486" ht="15.75" customHeight="1" x14ac:dyDescent="0.65"/>
    <row r="487" ht="15.75" customHeight="1" x14ac:dyDescent="0.65"/>
    <row r="488" ht="15.75" customHeight="1" x14ac:dyDescent="0.65"/>
    <row r="489" ht="15.75" customHeight="1" x14ac:dyDescent="0.65"/>
    <row r="490" ht="15.75" customHeight="1" x14ac:dyDescent="0.65"/>
    <row r="491" ht="15.75" customHeight="1" x14ac:dyDescent="0.65"/>
    <row r="492" ht="15.75" customHeight="1" x14ac:dyDescent="0.65"/>
    <row r="493" ht="15.75" customHeight="1" x14ac:dyDescent="0.65"/>
    <row r="494" ht="15.75" customHeight="1" x14ac:dyDescent="0.65"/>
    <row r="495" ht="15.75" customHeight="1" x14ac:dyDescent="0.65"/>
    <row r="496" ht="15.75" customHeight="1" x14ac:dyDescent="0.65"/>
    <row r="497" ht="15.75" customHeight="1" x14ac:dyDescent="0.65"/>
    <row r="498" ht="15.75" customHeight="1" x14ac:dyDescent="0.65"/>
    <row r="499" ht="15.75" customHeight="1" x14ac:dyDescent="0.65"/>
    <row r="500" ht="15.75" customHeight="1" x14ac:dyDescent="0.65"/>
    <row r="501" ht="15.75" customHeight="1" x14ac:dyDescent="0.65"/>
    <row r="502" ht="15.75" customHeight="1" x14ac:dyDescent="0.65"/>
    <row r="503" ht="15.75" customHeight="1" x14ac:dyDescent="0.65"/>
    <row r="504" ht="15.75" customHeight="1" x14ac:dyDescent="0.65"/>
    <row r="505" ht="15.75" customHeight="1" x14ac:dyDescent="0.65"/>
    <row r="506" ht="15.75" customHeight="1" x14ac:dyDescent="0.65"/>
    <row r="507" ht="15.75" customHeight="1" x14ac:dyDescent="0.65"/>
    <row r="508" ht="15.75" customHeight="1" x14ac:dyDescent="0.65"/>
    <row r="509" ht="15.75" customHeight="1" x14ac:dyDescent="0.65"/>
    <row r="510" ht="15.75" customHeight="1" x14ac:dyDescent="0.65"/>
    <row r="511" ht="15.75" customHeight="1" x14ac:dyDescent="0.65"/>
    <row r="512" ht="15.75" customHeight="1" x14ac:dyDescent="0.65"/>
    <row r="513" ht="15.75" customHeight="1" x14ac:dyDescent="0.65"/>
    <row r="514" ht="15.75" customHeight="1" x14ac:dyDescent="0.65"/>
    <row r="515" ht="15.75" customHeight="1" x14ac:dyDescent="0.65"/>
    <row r="516" ht="15.75" customHeight="1" x14ac:dyDescent="0.65"/>
    <row r="517" ht="15.75" customHeight="1" x14ac:dyDescent="0.65"/>
    <row r="518" ht="15.75" customHeight="1" x14ac:dyDescent="0.65"/>
    <row r="519" ht="15.75" customHeight="1" x14ac:dyDescent="0.65"/>
    <row r="520" ht="15.75" customHeight="1" x14ac:dyDescent="0.65"/>
    <row r="521" ht="15.75" customHeight="1" x14ac:dyDescent="0.65"/>
    <row r="522" ht="15.75" customHeight="1" x14ac:dyDescent="0.65"/>
    <row r="523" ht="15.75" customHeight="1" x14ac:dyDescent="0.65"/>
    <row r="524" ht="15.75" customHeight="1" x14ac:dyDescent="0.65"/>
    <row r="525" ht="15.75" customHeight="1" x14ac:dyDescent="0.65"/>
    <row r="526" ht="15.75" customHeight="1" x14ac:dyDescent="0.65"/>
    <row r="527" ht="15.75" customHeight="1" x14ac:dyDescent="0.65"/>
    <row r="528" ht="15.75" customHeight="1" x14ac:dyDescent="0.65"/>
    <row r="529" ht="15.75" customHeight="1" x14ac:dyDescent="0.65"/>
    <row r="530" ht="15.75" customHeight="1" x14ac:dyDescent="0.65"/>
    <row r="531" ht="15.75" customHeight="1" x14ac:dyDescent="0.65"/>
    <row r="532" ht="15.75" customHeight="1" x14ac:dyDescent="0.65"/>
    <row r="533" ht="15.75" customHeight="1" x14ac:dyDescent="0.65"/>
    <row r="534" ht="15.75" customHeight="1" x14ac:dyDescent="0.65"/>
    <row r="535" ht="15.75" customHeight="1" x14ac:dyDescent="0.65"/>
    <row r="536" ht="15.75" customHeight="1" x14ac:dyDescent="0.65"/>
    <row r="537" ht="15.75" customHeight="1" x14ac:dyDescent="0.65"/>
    <row r="538" ht="15.75" customHeight="1" x14ac:dyDescent="0.65"/>
    <row r="539" ht="15.75" customHeight="1" x14ac:dyDescent="0.65"/>
    <row r="540" ht="15.75" customHeight="1" x14ac:dyDescent="0.65"/>
    <row r="541" ht="15.75" customHeight="1" x14ac:dyDescent="0.65"/>
    <row r="542" ht="15.75" customHeight="1" x14ac:dyDescent="0.65"/>
    <row r="543" ht="15.75" customHeight="1" x14ac:dyDescent="0.65"/>
    <row r="544" ht="15.75" customHeight="1" x14ac:dyDescent="0.65"/>
    <row r="545" ht="15.75" customHeight="1" x14ac:dyDescent="0.65"/>
    <row r="546" ht="15.75" customHeight="1" x14ac:dyDescent="0.65"/>
    <row r="547" ht="15.75" customHeight="1" x14ac:dyDescent="0.65"/>
    <row r="548" ht="15.75" customHeight="1" x14ac:dyDescent="0.65"/>
    <row r="549" ht="15.75" customHeight="1" x14ac:dyDescent="0.65"/>
    <row r="550" ht="15.75" customHeight="1" x14ac:dyDescent="0.65"/>
    <row r="551" ht="15.75" customHeight="1" x14ac:dyDescent="0.65"/>
    <row r="552" ht="15.75" customHeight="1" x14ac:dyDescent="0.65"/>
    <row r="553" ht="15.75" customHeight="1" x14ac:dyDescent="0.65"/>
    <row r="554" ht="15.75" customHeight="1" x14ac:dyDescent="0.65"/>
    <row r="555" ht="15.75" customHeight="1" x14ac:dyDescent="0.65"/>
    <row r="556" ht="15.75" customHeight="1" x14ac:dyDescent="0.65"/>
    <row r="557" ht="15.75" customHeight="1" x14ac:dyDescent="0.65"/>
    <row r="558" ht="15.75" customHeight="1" x14ac:dyDescent="0.65"/>
    <row r="559" ht="15.75" customHeight="1" x14ac:dyDescent="0.65"/>
    <row r="560" ht="15.75" customHeight="1" x14ac:dyDescent="0.65"/>
    <row r="561" ht="15.75" customHeight="1" x14ac:dyDescent="0.65"/>
    <row r="562" ht="15.75" customHeight="1" x14ac:dyDescent="0.65"/>
    <row r="563" ht="15.75" customHeight="1" x14ac:dyDescent="0.65"/>
    <row r="564" ht="15.75" customHeight="1" x14ac:dyDescent="0.65"/>
    <row r="565" ht="15.75" customHeight="1" x14ac:dyDescent="0.65"/>
    <row r="566" ht="15.75" customHeight="1" x14ac:dyDescent="0.65"/>
    <row r="567" ht="15.75" customHeight="1" x14ac:dyDescent="0.65"/>
    <row r="568" ht="15.75" customHeight="1" x14ac:dyDescent="0.65"/>
    <row r="569" ht="15.75" customHeight="1" x14ac:dyDescent="0.65"/>
    <row r="570" ht="15.75" customHeight="1" x14ac:dyDescent="0.65"/>
    <row r="571" ht="15.75" customHeight="1" x14ac:dyDescent="0.65"/>
    <row r="572" ht="15.75" customHeight="1" x14ac:dyDescent="0.65"/>
    <row r="573" ht="15.75" customHeight="1" x14ac:dyDescent="0.65"/>
    <row r="574" ht="15.75" customHeight="1" x14ac:dyDescent="0.65"/>
    <row r="575" ht="15.75" customHeight="1" x14ac:dyDescent="0.65"/>
    <row r="576" ht="15.75" customHeight="1" x14ac:dyDescent="0.65"/>
    <row r="577" ht="15.75" customHeight="1" x14ac:dyDescent="0.65"/>
    <row r="578" ht="15.75" customHeight="1" x14ac:dyDescent="0.65"/>
    <row r="579" ht="15.75" customHeight="1" x14ac:dyDescent="0.65"/>
    <row r="580" ht="15.75" customHeight="1" x14ac:dyDescent="0.65"/>
    <row r="581" ht="15.75" customHeight="1" x14ac:dyDescent="0.65"/>
    <row r="582" ht="15.75" customHeight="1" x14ac:dyDescent="0.65"/>
    <row r="583" ht="15.75" customHeight="1" x14ac:dyDescent="0.65"/>
    <row r="584" ht="15.75" customHeight="1" x14ac:dyDescent="0.65"/>
    <row r="585" ht="15.75" customHeight="1" x14ac:dyDescent="0.65"/>
    <row r="586" ht="15.75" customHeight="1" x14ac:dyDescent="0.65"/>
    <row r="587" ht="15.75" customHeight="1" x14ac:dyDescent="0.65"/>
    <row r="588" ht="15.75" customHeight="1" x14ac:dyDescent="0.65"/>
    <row r="589" ht="15.75" customHeight="1" x14ac:dyDescent="0.65"/>
    <row r="590" ht="15.75" customHeight="1" x14ac:dyDescent="0.65"/>
    <row r="591" ht="15.75" customHeight="1" x14ac:dyDescent="0.65"/>
    <row r="592" ht="15.75" customHeight="1" x14ac:dyDescent="0.65"/>
    <row r="593" ht="15.75" customHeight="1" x14ac:dyDescent="0.65"/>
    <row r="594" ht="15.75" customHeight="1" x14ac:dyDescent="0.65"/>
    <row r="595" ht="15.75" customHeight="1" x14ac:dyDescent="0.65"/>
    <row r="596" ht="15.75" customHeight="1" x14ac:dyDescent="0.65"/>
    <row r="597" ht="15.75" customHeight="1" x14ac:dyDescent="0.65"/>
    <row r="598" ht="15.75" customHeight="1" x14ac:dyDescent="0.65"/>
    <row r="599" ht="15.75" customHeight="1" x14ac:dyDescent="0.65"/>
    <row r="600" ht="15.75" customHeight="1" x14ac:dyDescent="0.65"/>
    <row r="601" ht="15.75" customHeight="1" x14ac:dyDescent="0.65"/>
    <row r="602" ht="15.75" customHeight="1" x14ac:dyDescent="0.65"/>
    <row r="603" ht="15.75" customHeight="1" x14ac:dyDescent="0.65"/>
    <row r="604" ht="15.75" customHeight="1" x14ac:dyDescent="0.65"/>
    <row r="605" ht="15.75" customHeight="1" x14ac:dyDescent="0.65"/>
    <row r="606" ht="15.75" customHeight="1" x14ac:dyDescent="0.65"/>
    <row r="607" ht="15.75" customHeight="1" x14ac:dyDescent="0.65"/>
    <row r="608" ht="15.75" customHeight="1" x14ac:dyDescent="0.65"/>
    <row r="609" ht="15.75" customHeight="1" x14ac:dyDescent="0.65"/>
    <row r="610" ht="15.75" customHeight="1" x14ac:dyDescent="0.65"/>
    <row r="611" ht="15.75" customHeight="1" x14ac:dyDescent="0.65"/>
    <row r="612" ht="15.75" customHeight="1" x14ac:dyDescent="0.65"/>
    <row r="613" ht="15.75" customHeight="1" x14ac:dyDescent="0.65"/>
    <row r="614" ht="15.75" customHeight="1" x14ac:dyDescent="0.65"/>
    <row r="615" ht="15.75" customHeight="1" x14ac:dyDescent="0.65"/>
    <row r="616" ht="15.75" customHeight="1" x14ac:dyDescent="0.65"/>
    <row r="617" ht="15.75" customHeight="1" x14ac:dyDescent="0.65"/>
    <row r="618" ht="15.75" customHeight="1" x14ac:dyDescent="0.65"/>
    <row r="619" ht="15.75" customHeight="1" x14ac:dyDescent="0.65"/>
    <row r="620" ht="15.75" customHeight="1" x14ac:dyDescent="0.65"/>
    <row r="621" ht="15.75" customHeight="1" x14ac:dyDescent="0.65"/>
    <row r="622" ht="15.75" customHeight="1" x14ac:dyDescent="0.65"/>
    <row r="623" ht="15.75" customHeight="1" x14ac:dyDescent="0.65"/>
    <row r="624" ht="15.75" customHeight="1" x14ac:dyDescent="0.65"/>
    <row r="625" ht="15.75" customHeight="1" x14ac:dyDescent="0.65"/>
    <row r="626" ht="15.75" customHeight="1" x14ac:dyDescent="0.65"/>
    <row r="627" ht="15.75" customHeight="1" x14ac:dyDescent="0.65"/>
    <row r="628" ht="15.75" customHeight="1" x14ac:dyDescent="0.65"/>
    <row r="629" ht="15.75" customHeight="1" x14ac:dyDescent="0.65"/>
    <row r="630" ht="15.75" customHeight="1" x14ac:dyDescent="0.65"/>
    <row r="631" ht="15.75" customHeight="1" x14ac:dyDescent="0.65"/>
    <row r="632" ht="15.75" customHeight="1" x14ac:dyDescent="0.65"/>
    <row r="633" ht="15.75" customHeight="1" x14ac:dyDescent="0.65"/>
    <row r="634" ht="15.75" customHeight="1" x14ac:dyDescent="0.65"/>
    <row r="635" ht="15.75" customHeight="1" x14ac:dyDescent="0.65"/>
    <row r="636" ht="15.75" customHeight="1" x14ac:dyDescent="0.65"/>
    <row r="637" ht="15.75" customHeight="1" x14ac:dyDescent="0.65"/>
    <row r="638" ht="15.75" customHeight="1" x14ac:dyDescent="0.65"/>
    <row r="639" ht="15.75" customHeight="1" x14ac:dyDescent="0.65"/>
    <row r="640" ht="15.75" customHeight="1" x14ac:dyDescent="0.65"/>
    <row r="641" ht="15.75" customHeight="1" x14ac:dyDescent="0.65"/>
    <row r="642" ht="15.75" customHeight="1" x14ac:dyDescent="0.65"/>
    <row r="643" ht="15.75" customHeight="1" x14ac:dyDescent="0.65"/>
    <row r="644" ht="15.75" customHeight="1" x14ac:dyDescent="0.65"/>
    <row r="645" ht="15.75" customHeight="1" x14ac:dyDescent="0.65"/>
    <row r="646" ht="15.75" customHeight="1" x14ac:dyDescent="0.65"/>
    <row r="647" ht="15.75" customHeight="1" x14ac:dyDescent="0.65"/>
    <row r="648" ht="15.75" customHeight="1" x14ac:dyDescent="0.65"/>
    <row r="649" ht="15.75" customHeight="1" x14ac:dyDescent="0.65"/>
    <row r="650" ht="15.75" customHeight="1" x14ac:dyDescent="0.65"/>
    <row r="651" ht="15.75" customHeight="1" x14ac:dyDescent="0.65"/>
    <row r="652" ht="15.75" customHeight="1" x14ac:dyDescent="0.65"/>
    <row r="653" ht="15.75" customHeight="1" x14ac:dyDescent="0.65"/>
    <row r="654" ht="15.75" customHeight="1" x14ac:dyDescent="0.65"/>
    <row r="655" ht="15.75" customHeight="1" x14ac:dyDescent="0.65"/>
    <row r="656" ht="15.75" customHeight="1" x14ac:dyDescent="0.65"/>
    <row r="657" ht="15.75" customHeight="1" x14ac:dyDescent="0.65"/>
    <row r="658" ht="15.75" customHeight="1" x14ac:dyDescent="0.65"/>
    <row r="659" ht="15.75" customHeight="1" x14ac:dyDescent="0.65"/>
    <row r="660" ht="15.75" customHeight="1" x14ac:dyDescent="0.65"/>
    <row r="661" ht="15.75" customHeight="1" x14ac:dyDescent="0.65"/>
    <row r="662" ht="15.75" customHeight="1" x14ac:dyDescent="0.65"/>
    <row r="663" ht="15.75" customHeight="1" x14ac:dyDescent="0.65"/>
    <row r="664" ht="15.75" customHeight="1" x14ac:dyDescent="0.65"/>
    <row r="665" ht="15.75" customHeight="1" x14ac:dyDescent="0.65"/>
    <row r="666" ht="15.75" customHeight="1" x14ac:dyDescent="0.65"/>
    <row r="667" ht="15.75" customHeight="1" x14ac:dyDescent="0.65"/>
    <row r="668" ht="15.75" customHeight="1" x14ac:dyDescent="0.65"/>
    <row r="669" ht="15.75" customHeight="1" x14ac:dyDescent="0.65"/>
    <row r="670" ht="15.75" customHeight="1" x14ac:dyDescent="0.65"/>
    <row r="671" ht="15.75" customHeight="1" x14ac:dyDescent="0.65"/>
    <row r="672" ht="15.75" customHeight="1" x14ac:dyDescent="0.65"/>
    <row r="673" ht="15.75" customHeight="1" x14ac:dyDescent="0.65"/>
    <row r="674" ht="15.75" customHeight="1" x14ac:dyDescent="0.65"/>
    <row r="675" ht="15.75" customHeight="1" x14ac:dyDescent="0.65"/>
    <row r="676" ht="15.75" customHeight="1" x14ac:dyDescent="0.65"/>
    <row r="677" ht="15.75" customHeight="1" x14ac:dyDescent="0.65"/>
    <row r="678" ht="15.75" customHeight="1" x14ac:dyDescent="0.65"/>
    <row r="679" ht="15.75" customHeight="1" x14ac:dyDescent="0.65"/>
    <row r="680" ht="15.75" customHeight="1" x14ac:dyDescent="0.65"/>
    <row r="681" ht="15.75" customHeight="1" x14ac:dyDescent="0.65"/>
    <row r="682" ht="15.75" customHeight="1" x14ac:dyDescent="0.65"/>
    <row r="683" ht="15.75" customHeight="1" x14ac:dyDescent="0.65"/>
    <row r="684" ht="15.75" customHeight="1" x14ac:dyDescent="0.65"/>
    <row r="685" ht="15.75" customHeight="1" x14ac:dyDescent="0.65"/>
    <row r="686" ht="15.75" customHeight="1" x14ac:dyDescent="0.65"/>
    <row r="687" ht="15.75" customHeight="1" x14ac:dyDescent="0.65"/>
    <row r="688" ht="15.75" customHeight="1" x14ac:dyDescent="0.65"/>
    <row r="689" ht="15.75" customHeight="1" x14ac:dyDescent="0.65"/>
    <row r="690" ht="15.75" customHeight="1" x14ac:dyDescent="0.65"/>
    <row r="691" ht="15.75" customHeight="1" x14ac:dyDescent="0.65"/>
    <row r="692" ht="15.75" customHeight="1" x14ac:dyDescent="0.65"/>
    <row r="693" ht="15.75" customHeight="1" x14ac:dyDescent="0.65"/>
    <row r="694" ht="15.75" customHeight="1" x14ac:dyDescent="0.65"/>
    <row r="695" ht="15.75" customHeight="1" x14ac:dyDescent="0.65"/>
    <row r="696" ht="15.75" customHeight="1" x14ac:dyDescent="0.65"/>
    <row r="697" ht="15.75" customHeight="1" x14ac:dyDescent="0.65"/>
    <row r="698" ht="15.75" customHeight="1" x14ac:dyDescent="0.65"/>
    <row r="699" ht="15.75" customHeight="1" x14ac:dyDescent="0.65"/>
    <row r="700" ht="15.75" customHeight="1" x14ac:dyDescent="0.65"/>
    <row r="701" ht="15.75" customHeight="1" x14ac:dyDescent="0.65"/>
    <row r="702" ht="15.75" customHeight="1" x14ac:dyDescent="0.65"/>
    <row r="703" ht="15.75" customHeight="1" x14ac:dyDescent="0.65"/>
    <row r="704" ht="15.75" customHeight="1" x14ac:dyDescent="0.65"/>
    <row r="705" ht="15.75" customHeight="1" x14ac:dyDescent="0.65"/>
    <row r="706" ht="15.75" customHeight="1" x14ac:dyDescent="0.65"/>
    <row r="707" ht="15.75" customHeight="1" x14ac:dyDescent="0.65"/>
    <row r="708" ht="15.75" customHeight="1" x14ac:dyDescent="0.65"/>
    <row r="709" ht="15.75" customHeight="1" x14ac:dyDescent="0.65"/>
    <row r="710" ht="15.75" customHeight="1" x14ac:dyDescent="0.65"/>
    <row r="711" ht="15.75" customHeight="1" x14ac:dyDescent="0.65"/>
    <row r="712" ht="15.75" customHeight="1" x14ac:dyDescent="0.65"/>
    <row r="713" ht="15.75" customHeight="1" x14ac:dyDescent="0.65"/>
    <row r="714" ht="15.75" customHeight="1" x14ac:dyDescent="0.65"/>
    <row r="715" ht="15.75" customHeight="1" x14ac:dyDescent="0.65"/>
    <row r="716" ht="15.75" customHeight="1" x14ac:dyDescent="0.65"/>
    <row r="717" ht="15.75" customHeight="1" x14ac:dyDescent="0.65"/>
    <row r="718" ht="15.75" customHeight="1" x14ac:dyDescent="0.65"/>
    <row r="719" ht="15.75" customHeight="1" x14ac:dyDescent="0.65"/>
    <row r="720" ht="15.75" customHeight="1" x14ac:dyDescent="0.65"/>
    <row r="721" ht="15.75" customHeight="1" x14ac:dyDescent="0.65"/>
    <row r="722" ht="15.75" customHeight="1" x14ac:dyDescent="0.65"/>
    <row r="723" ht="15.75" customHeight="1" x14ac:dyDescent="0.65"/>
    <row r="724" ht="15.75" customHeight="1" x14ac:dyDescent="0.65"/>
    <row r="725" ht="15.75" customHeight="1" x14ac:dyDescent="0.65"/>
    <row r="726" ht="15.75" customHeight="1" x14ac:dyDescent="0.65"/>
    <row r="727" ht="15.75" customHeight="1" x14ac:dyDescent="0.65"/>
    <row r="728" ht="15.75" customHeight="1" x14ac:dyDescent="0.65"/>
    <row r="729" ht="15.75" customHeight="1" x14ac:dyDescent="0.65"/>
    <row r="730" ht="15.75" customHeight="1" x14ac:dyDescent="0.65"/>
    <row r="731" ht="15.75" customHeight="1" x14ac:dyDescent="0.65"/>
    <row r="732" ht="15.75" customHeight="1" x14ac:dyDescent="0.65"/>
    <row r="733" ht="15.75" customHeight="1" x14ac:dyDescent="0.65"/>
    <row r="734" ht="15.75" customHeight="1" x14ac:dyDescent="0.65"/>
    <row r="735" ht="15.75" customHeight="1" x14ac:dyDescent="0.65"/>
    <row r="736" ht="15.75" customHeight="1" x14ac:dyDescent="0.65"/>
    <row r="737" ht="15.75" customHeight="1" x14ac:dyDescent="0.65"/>
    <row r="738" ht="15.75" customHeight="1" x14ac:dyDescent="0.65"/>
    <row r="739" ht="15.75" customHeight="1" x14ac:dyDescent="0.65"/>
    <row r="740" ht="15.75" customHeight="1" x14ac:dyDescent="0.65"/>
    <row r="741" ht="15.75" customHeight="1" x14ac:dyDescent="0.65"/>
    <row r="742" ht="15.75" customHeight="1" x14ac:dyDescent="0.65"/>
    <row r="743" ht="15.75" customHeight="1" x14ac:dyDescent="0.65"/>
    <row r="744" ht="15.75" customHeight="1" x14ac:dyDescent="0.65"/>
    <row r="745" ht="15.75" customHeight="1" x14ac:dyDescent="0.65"/>
    <row r="746" ht="15.75" customHeight="1" x14ac:dyDescent="0.65"/>
    <row r="747" ht="15.75" customHeight="1" x14ac:dyDescent="0.65"/>
    <row r="748" ht="15.75" customHeight="1" x14ac:dyDescent="0.65"/>
    <row r="749" ht="15.75" customHeight="1" x14ac:dyDescent="0.65"/>
    <row r="750" ht="15.75" customHeight="1" x14ac:dyDescent="0.65"/>
    <row r="751" ht="15.75" customHeight="1" x14ac:dyDescent="0.65"/>
    <row r="752" ht="15.75" customHeight="1" x14ac:dyDescent="0.65"/>
    <row r="753" ht="15.75" customHeight="1" x14ac:dyDescent="0.65"/>
    <row r="754" ht="15.75" customHeight="1" x14ac:dyDescent="0.65"/>
    <row r="755" ht="15.75" customHeight="1" x14ac:dyDescent="0.65"/>
    <row r="756" ht="15.75" customHeight="1" x14ac:dyDescent="0.65"/>
    <row r="757" ht="15.75" customHeight="1" x14ac:dyDescent="0.65"/>
    <row r="758" ht="15.75" customHeight="1" x14ac:dyDescent="0.65"/>
    <row r="759" ht="15.75" customHeight="1" x14ac:dyDescent="0.65"/>
    <row r="760" ht="15.75" customHeight="1" x14ac:dyDescent="0.65"/>
    <row r="761" ht="15.75" customHeight="1" x14ac:dyDescent="0.65"/>
    <row r="762" ht="15.75" customHeight="1" x14ac:dyDescent="0.65"/>
    <row r="763" ht="15.75" customHeight="1" x14ac:dyDescent="0.65"/>
    <row r="764" ht="15.75" customHeight="1" x14ac:dyDescent="0.65"/>
    <row r="765" ht="15.75" customHeight="1" x14ac:dyDescent="0.65"/>
    <row r="766" ht="15.75" customHeight="1" x14ac:dyDescent="0.65"/>
    <row r="767" ht="15.75" customHeight="1" x14ac:dyDescent="0.65"/>
    <row r="768" ht="15.75" customHeight="1" x14ac:dyDescent="0.65"/>
    <row r="769" ht="15.75" customHeight="1" x14ac:dyDescent="0.65"/>
    <row r="770" ht="15.75" customHeight="1" x14ac:dyDescent="0.65"/>
    <row r="771" ht="15.75" customHeight="1" x14ac:dyDescent="0.65"/>
    <row r="772" ht="15.75" customHeight="1" x14ac:dyDescent="0.65"/>
    <row r="773" ht="15.75" customHeight="1" x14ac:dyDescent="0.65"/>
    <row r="774" ht="15.75" customHeight="1" x14ac:dyDescent="0.65"/>
    <row r="775" ht="15.75" customHeight="1" x14ac:dyDescent="0.65"/>
    <row r="776" ht="15.75" customHeight="1" x14ac:dyDescent="0.65"/>
    <row r="777" ht="15.75" customHeight="1" x14ac:dyDescent="0.65"/>
    <row r="778" ht="15.75" customHeight="1" x14ac:dyDescent="0.65"/>
    <row r="779" ht="15.75" customHeight="1" x14ac:dyDescent="0.65"/>
    <row r="780" ht="15.75" customHeight="1" x14ac:dyDescent="0.65"/>
    <row r="781" ht="15.75" customHeight="1" x14ac:dyDescent="0.65"/>
    <row r="782" ht="15.75" customHeight="1" x14ac:dyDescent="0.65"/>
    <row r="783" ht="15.75" customHeight="1" x14ac:dyDescent="0.65"/>
    <row r="784" ht="15.75" customHeight="1" x14ac:dyDescent="0.65"/>
    <row r="785" ht="15.75" customHeight="1" x14ac:dyDescent="0.65"/>
    <row r="786" ht="15.75" customHeight="1" x14ac:dyDescent="0.65"/>
    <row r="787" ht="15.75" customHeight="1" x14ac:dyDescent="0.65"/>
    <row r="788" ht="15.75" customHeight="1" x14ac:dyDescent="0.65"/>
    <row r="789" ht="15.75" customHeight="1" x14ac:dyDescent="0.65"/>
    <row r="790" ht="15.75" customHeight="1" x14ac:dyDescent="0.65"/>
    <row r="791" ht="15.75" customHeight="1" x14ac:dyDescent="0.65"/>
    <row r="792" ht="15.75" customHeight="1" x14ac:dyDescent="0.65"/>
    <row r="793" ht="15.75" customHeight="1" x14ac:dyDescent="0.65"/>
    <row r="794" ht="15.75" customHeight="1" x14ac:dyDescent="0.65"/>
    <row r="795" ht="15.75" customHeight="1" x14ac:dyDescent="0.65"/>
    <row r="796" ht="15.75" customHeight="1" x14ac:dyDescent="0.65"/>
    <row r="797" ht="15.75" customHeight="1" x14ac:dyDescent="0.65"/>
    <row r="798" ht="15.75" customHeight="1" x14ac:dyDescent="0.65"/>
    <row r="799" ht="15.75" customHeight="1" x14ac:dyDescent="0.65"/>
    <row r="800" ht="15.75" customHeight="1" x14ac:dyDescent="0.65"/>
    <row r="801" ht="15.75" customHeight="1" x14ac:dyDescent="0.65"/>
    <row r="802" ht="15.75" customHeight="1" x14ac:dyDescent="0.65"/>
    <row r="803" ht="15.75" customHeight="1" x14ac:dyDescent="0.65"/>
    <row r="804" ht="15.75" customHeight="1" x14ac:dyDescent="0.65"/>
    <row r="805" ht="15.75" customHeight="1" x14ac:dyDescent="0.65"/>
    <row r="806" ht="15.75" customHeight="1" x14ac:dyDescent="0.65"/>
    <row r="807" ht="15.75" customHeight="1" x14ac:dyDescent="0.65"/>
    <row r="808" ht="15.75" customHeight="1" x14ac:dyDescent="0.65"/>
    <row r="809" ht="15.75" customHeight="1" x14ac:dyDescent="0.65"/>
    <row r="810" ht="15.75" customHeight="1" x14ac:dyDescent="0.65"/>
    <row r="811" ht="15.75" customHeight="1" x14ac:dyDescent="0.65"/>
    <row r="812" ht="15.75" customHeight="1" x14ac:dyDescent="0.65"/>
    <row r="813" ht="15.75" customHeight="1" x14ac:dyDescent="0.65"/>
    <row r="814" ht="15.75" customHeight="1" x14ac:dyDescent="0.65"/>
    <row r="815" ht="15.75" customHeight="1" x14ac:dyDescent="0.65"/>
    <row r="816" ht="15.75" customHeight="1" x14ac:dyDescent="0.65"/>
    <row r="817" ht="15.75" customHeight="1" x14ac:dyDescent="0.65"/>
    <row r="818" ht="15.75" customHeight="1" x14ac:dyDescent="0.65"/>
    <row r="819" ht="15.75" customHeight="1" x14ac:dyDescent="0.65"/>
    <row r="820" ht="15.75" customHeight="1" x14ac:dyDescent="0.65"/>
    <row r="821" ht="15.75" customHeight="1" x14ac:dyDescent="0.65"/>
    <row r="822" ht="15.75" customHeight="1" x14ac:dyDescent="0.65"/>
    <row r="823" ht="15.75" customHeight="1" x14ac:dyDescent="0.65"/>
    <row r="824" ht="15.75" customHeight="1" x14ac:dyDescent="0.65"/>
    <row r="825" ht="15.75" customHeight="1" x14ac:dyDescent="0.65"/>
    <row r="826" ht="15.75" customHeight="1" x14ac:dyDescent="0.65"/>
    <row r="827" ht="15.75" customHeight="1" x14ac:dyDescent="0.65"/>
    <row r="828" ht="15.75" customHeight="1" x14ac:dyDescent="0.65"/>
    <row r="829" ht="15.75" customHeight="1" x14ac:dyDescent="0.65"/>
    <row r="830" ht="15.75" customHeight="1" x14ac:dyDescent="0.65"/>
    <row r="831" ht="15.75" customHeight="1" x14ac:dyDescent="0.65"/>
    <row r="832" ht="15.75" customHeight="1" x14ac:dyDescent="0.65"/>
    <row r="833" ht="15.75" customHeight="1" x14ac:dyDescent="0.65"/>
    <row r="834" ht="15.75" customHeight="1" x14ac:dyDescent="0.65"/>
    <row r="835" ht="15.75" customHeight="1" x14ac:dyDescent="0.65"/>
    <row r="836" ht="15.75" customHeight="1" x14ac:dyDescent="0.65"/>
    <row r="837" ht="15.75" customHeight="1" x14ac:dyDescent="0.65"/>
    <row r="838" ht="15.75" customHeight="1" x14ac:dyDescent="0.65"/>
    <row r="839" ht="15.75" customHeight="1" x14ac:dyDescent="0.65"/>
    <row r="840" ht="15.75" customHeight="1" x14ac:dyDescent="0.65"/>
    <row r="841" ht="15.75" customHeight="1" x14ac:dyDescent="0.65"/>
    <row r="842" ht="15.75" customHeight="1" x14ac:dyDescent="0.65"/>
    <row r="843" ht="15.75" customHeight="1" x14ac:dyDescent="0.65"/>
    <row r="844" ht="15.75" customHeight="1" x14ac:dyDescent="0.65"/>
    <row r="845" ht="15.75" customHeight="1" x14ac:dyDescent="0.65"/>
    <row r="846" ht="15.75" customHeight="1" x14ac:dyDescent="0.65"/>
    <row r="847" ht="15.75" customHeight="1" x14ac:dyDescent="0.65"/>
    <row r="848" ht="15.75" customHeight="1" x14ac:dyDescent="0.65"/>
    <row r="849" ht="15.75" customHeight="1" x14ac:dyDescent="0.65"/>
    <row r="850" ht="15.75" customHeight="1" x14ac:dyDescent="0.65"/>
    <row r="851" ht="15.75" customHeight="1" x14ac:dyDescent="0.65"/>
    <row r="852" ht="15.75" customHeight="1" x14ac:dyDescent="0.65"/>
    <row r="853" ht="15.75" customHeight="1" x14ac:dyDescent="0.65"/>
    <row r="854" ht="15.75" customHeight="1" x14ac:dyDescent="0.65"/>
    <row r="855" ht="15.75" customHeight="1" x14ac:dyDescent="0.65"/>
    <row r="856" ht="15.75" customHeight="1" x14ac:dyDescent="0.65"/>
    <row r="857" ht="15.75" customHeight="1" x14ac:dyDescent="0.65"/>
    <row r="858" ht="15.75" customHeight="1" x14ac:dyDescent="0.65"/>
    <row r="859" ht="15.75" customHeight="1" x14ac:dyDescent="0.65"/>
    <row r="860" ht="15.75" customHeight="1" x14ac:dyDescent="0.65"/>
    <row r="861" ht="15.75" customHeight="1" x14ac:dyDescent="0.65"/>
    <row r="862" ht="15.75" customHeight="1" x14ac:dyDescent="0.65"/>
    <row r="863" ht="15.75" customHeight="1" x14ac:dyDescent="0.65"/>
    <row r="864" ht="15.75" customHeight="1" x14ac:dyDescent="0.65"/>
    <row r="865" ht="15.75" customHeight="1" x14ac:dyDescent="0.65"/>
    <row r="866" ht="15.75" customHeight="1" x14ac:dyDescent="0.65"/>
    <row r="867" ht="15.75" customHeight="1" x14ac:dyDescent="0.65"/>
    <row r="868" ht="15.75" customHeight="1" x14ac:dyDescent="0.65"/>
    <row r="869" ht="15.75" customHeight="1" x14ac:dyDescent="0.65"/>
    <row r="870" ht="15.75" customHeight="1" x14ac:dyDescent="0.65"/>
    <row r="871" ht="15.75" customHeight="1" x14ac:dyDescent="0.65"/>
    <row r="872" ht="15.75" customHeight="1" x14ac:dyDescent="0.65"/>
    <row r="873" ht="15.75" customHeight="1" x14ac:dyDescent="0.65"/>
    <row r="874" ht="15.75" customHeight="1" x14ac:dyDescent="0.65"/>
    <row r="875" ht="15.75" customHeight="1" x14ac:dyDescent="0.65"/>
    <row r="876" ht="15.75" customHeight="1" x14ac:dyDescent="0.65"/>
    <row r="877" ht="15.75" customHeight="1" x14ac:dyDescent="0.65"/>
    <row r="878" ht="15.75" customHeight="1" x14ac:dyDescent="0.65"/>
    <row r="879" ht="15.75" customHeight="1" x14ac:dyDescent="0.65"/>
    <row r="880" ht="15.75" customHeight="1" x14ac:dyDescent="0.65"/>
    <row r="881" ht="15.75" customHeight="1" x14ac:dyDescent="0.65"/>
    <row r="882" ht="15.75" customHeight="1" x14ac:dyDescent="0.65"/>
    <row r="883" ht="15.75" customHeight="1" x14ac:dyDescent="0.65"/>
    <row r="884" ht="15.75" customHeight="1" x14ac:dyDescent="0.65"/>
    <row r="885" ht="15.75" customHeight="1" x14ac:dyDescent="0.65"/>
    <row r="886" ht="15.75" customHeight="1" x14ac:dyDescent="0.65"/>
    <row r="887" ht="15.75" customHeight="1" x14ac:dyDescent="0.65"/>
    <row r="888" ht="15.75" customHeight="1" x14ac:dyDescent="0.65"/>
    <row r="889" ht="15.75" customHeight="1" x14ac:dyDescent="0.65"/>
    <row r="890" ht="15.75" customHeight="1" x14ac:dyDescent="0.65"/>
    <row r="891" ht="15.75" customHeight="1" x14ac:dyDescent="0.65"/>
    <row r="892" ht="15.75" customHeight="1" x14ac:dyDescent="0.65"/>
    <row r="893" ht="15.75" customHeight="1" x14ac:dyDescent="0.65"/>
    <row r="894" ht="15.75" customHeight="1" x14ac:dyDescent="0.65"/>
    <row r="895" ht="15.75" customHeight="1" x14ac:dyDescent="0.65"/>
    <row r="896" ht="15.75" customHeight="1" x14ac:dyDescent="0.65"/>
    <row r="897" ht="15.75" customHeight="1" x14ac:dyDescent="0.65"/>
    <row r="898" ht="15.75" customHeight="1" x14ac:dyDescent="0.65"/>
    <row r="899" ht="15.75" customHeight="1" x14ac:dyDescent="0.65"/>
    <row r="900" ht="15.75" customHeight="1" x14ac:dyDescent="0.65"/>
    <row r="901" ht="15.75" customHeight="1" x14ac:dyDescent="0.65"/>
    <row r="902" ht="15.75" customHeight="1" x14ac:dyDescent="0.65"/>
    <row r="903" ht="15.75" customHeight="1" x14ac:dyDescent="0.65"/>
    <row r="904" ht="15.75" customHeight="1" x14ac:dyDescent="0.65"/>
    <row r="905" ht="15.75" customHeight="1" x14ac:dyDescent="0.65"/>
    <row r="906" ht="15.75" customHeight="1" x14ac:dyDescent="0.65"/>
    <row r="907" ht="15.75" customHeight="1" x14ac:dyDescent="0.65"/>
    <row r="908" ht="15.75" customHeight="1" x14ac:dyDescent="0.65"/>
    <row r="909" ht="15.75" customHeight="1" x14ac:dyDescent="0.65"/>
    <row r="910" ht="15.75" customHeight="1" x14ac:dyDescent="0.65"/>
    <row r="911" ht="15.75" customHeight="1" x14ac:dyDescent="0.65"/>
    <row r="912" ht="15.75" customHeight="1" x14ac:dyDescent="0.65"/>
    <row r="913" ht="15.75" customHeight="1" x14ac:dyDescent="0.65"/>
    <row r="914" ht="15.75" customHeight="1" x14ac:dyDescent="0.65"/>
    <row r="915" ht="15.75" customHeight="1" x14ac:dyDescent="0.65"/>
    <row r="916" ht="15.75" customHeight="1" x14ac:dyDescent="0.65"/>
    <row r="917" ht="15.75" customHeight="1" x14ac:dyDescent="0.65"/>
    <row r="918" ht="15.75" customHeight="1" x14ac:dyDescent="0.65"/>
    <row r="919" ht="15.75" customHeight="1" x14ac:dyDescent="0.65"/>
    <row r="920" ht="15.75" customHeight="1" x14ac:dyDescent="0.65"/>
    <row r="921" ht="15.75" customHeight="1" x14ac:dyDescent="0.65"/>
    <row r="922" ht="15.75" customHeight="1" x14ac:dyDescent="0.65"/>
    <row r="923" ht="15.75" customHeight="1" x14ac:dyDescent="0.65"/>
    <row r="924" ht="15.75" customHeight="1" x14ac:dyDescent="0.65"/>
    <row r="925" ht="15.75" customHeight="1" x14ac:dyDescent="0.65"/>
    <row r="926" ht="15.75" customHeight="1" x14ac:dyDescent="0.65"/>
    <row r="927" ht="15.75" customHeight="1" x14ac:dyDescent="0.65"/>
    <row r="928" ht="15.75" customHeight="1" x14ac:dyDescent="0.65"/>
    <row r="929" ht="15.75" customHeight="1" x14ac:dyDescent="0.65"/>
    <row r="930" ht="15.75" customHeight="1" x14ac:dyDescent="0.65"/>
    <row r="931" ht="15.75" customHeight="1" x14ac:dyDescent="0.65"/>
    <row r="932" ht="15.75" customHeight="1" x14ac:dyDescent="0.65"/>
    <row r="933" ht="15.75" customHeight="1" x14ac:dyDescent="0.65"/>
    <row r="934" ht="15.75" customHeight="1" x14ac:dyDescent="0.65"/>
    <row r="935" ht="15.75" customHeight="1" x14ac:dyDescent="0.65"/>
    <row r="936" ht="15.75" customHeight="1" x14ac:dyDescent="0.65"/>
    <row r="937" ht="15.75" customHeight="1" x14ac:dyDescent="0.65"/>
    <row r="938" ht="15.75" customHeight="1" x14ac:dyDescent="0.65"/>
    <row r="939" ht="15.75" customHeight="1" x14ac:dyDescent="0.65"/>
    <row r="940" ht="15.75" customHeight="1" x14ac:dyDescent="0.65"/>
    <row r="941" ht="15.75" customHeight="1" x14ac:dyDescent="0.65"/>
    <row r="942" ht="15.75" customHeight="1" x14ac:dyDescent="0.65"/>
    <row r="943" ht="15.75" customHeight="1" x14ac:dyDescent="0.65"/>
    <row r="944" ht="15.75" customHeight="1" x14ac:dyDescent="0.65"/>
    <row r="945" ht="15.75" customHeight="1" x14ac:dyDescent="0.65"/>
    <row r="946" ht="15.75" customHeight="1" x14ac:dyDescent="0.65"/>
    <row r="947" ht="15.75" customHeight="1" x14ac:dyDescent="0.65"/>
    <row r="948" ht="15.75" customHeight="1" x14ac:dyDescent="0.65"/>
    <row r="949" ht="15.75" customHeight="1" x14ac:dyDescent="0.65"/>
    <row r="950" ht="15.75" customHeight="1" x14ac:dyDescent="0.65"/>
    <row r="951" ht="15.75" customHeight="1" x14ac:dyDescent="0.65"/>
    <row r="952" ht="15.75" customHeight="1" x14ac:dyDescent="0.65"/>
    <row r="953" ht="15.75" customHeight="1" x14ac:dyDescent="0.65"/>
    <row r="954" ht="15.75" customHeight="1" x14ac:dyDescent="0.65"/>
    <row r="955" ht="15.75" customHeight="1" x14ac:dyDescent="0.65"/>
    <row r="956" ht="15.75" customHeight="1" x14ac:dyDescent="0.65"/>
    <row r="957" ht="15.75" customHeight="1" x14ac:dyDescent="0.65"/>
    <row r="958" ht="15.75" customHeight="1" x14ac:dyDescent="0.65"/>
    <row r="959" ht="15.75" customHeight="1" x14ac:dyDescent="0.65"/>
    <row r="960" ht="15.75" customHeight="1" x14ac:dyDescent="0.65"/>
    <row r="961" ht="15.75" customHeight="1" x14ac:dyDescent="0.65"/>
    <row r="962" ht="15.75" customHeight="1" x14ac:dyDescent="0.65"/>
    <row r="963" ht="15.75" customHeight="1" x14ac:dyDescent="0.65"/>
    <row r="964" ht="15.75" customHeight="1" x14ac:dyDescent="0.65"/>
    <row r="965" ht="15.75" customHeight="1" x14ac:dyDescent="0.65"/>
    <row r="966" ht="15.75" customHeight="1" x14ac:dyDescent="0.65"/>
    <row r="967" ht="15.75" customHeight="1" x14ac:dyDescent="0.65"/>
    <row r="968" ht="15.75" customHeight="1" x14ac:dyDescent="0.65"/>
    <row r="969" ht="15.75" customHeight="1" x14ac:dyDescent="0.65"/>
    <row r="970" ht="15.75" customHeight="1" x14ac:dyDescent="0.65"/>
    <row r="971" ht="15.75" customHeight="1" x14ac:dyDescent="0.65"/>
    <row r="972" ht="15.75" customHeight="1" x14ac:dyDescent="0.65"/>
    <row r="973" ht="15.75" customHeight="1" x14ac:dyDescent="0.65"/>
    <row r="974" ht="15.75" customHeight="1" x14ac:dyDescent="0.65"/>
    <row r="975" ht="15.75" customHeight="1" x14ac:dyDescent="0.65"/>
    <row r="976" ht="15.75" customHeight="1" x14ac:dyDescent="0.65"/>
    <row r="977" ht="15.75" customHeight="1" x14ac:dyDescent="0.65"/>
    <row r="978" ht="15.75" customHeight="1" x14ac:dyDescent="0.65"/>
    <row r="979" ht="15.75" customHeight="1" x14ac:dyDescent="0.65"/>
    <row r="980" ht="15.75" customHeight="1" x14ac:dyDescent="0.65"/>
    <row r="981" ht="15.75" customHeight="1" x14ac:dyDescent="0.65"/>
    <row r="982" ht="15.75" customHeight="1" x14ac:dyDescent="0.65"/>
    <row r="983" ht="15.75" customHeight="1" x14ac:dyDescent="0.65"/>
    <row r="984" ht="15.75" customHeight="1" x14ac:dyDescent="0.65"/>
    <row r="985" ht="15.75" customHeight="1" x14ac:dyDescent="0.65"/>
    <row r="986" ht="15.75" customHeight="1" x14ac:dyDescent="0.65"/>
    <row r="987" ht="15.75" customHeight="1" x14ac:dyDescent="0.65"/>
    <row r="988" ht="15.75" customHeight="1" x14ac:dyDescent="0.65"/>
  </sheetData>
  <mergeCells count="21">
    <mergeCell ref="A30:A33"/>
    <mergeCell ref="K5:K7"/>
    <mergeCell ref="L5:L7"/>
    <mergeCell ref="A1:J1"/>
    <mergeCell ref="A2:J2"/>
    <mergeCell ref="A3:J3"/>
    <mergeCell ref="A4:J4"/>
    <mergeCell ref="A5:A7"/>
    <mergeCell ref="B5:B7"/>
    <mergeCell ref="C5:C7"/>
    <mergeCell ref="I5:I7"/>
    <mergeCell ref="D5:H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25" right="0.25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35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3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1" customHeight="1" x14ac:dyDescent="0.3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1" customHeight="1" x14ac:dyDescent="0.35">
      <c r="A3" s="75" t="s">
        <v>2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20.25" customHeight="1" x14ac:dyDescent="0.35">
      <c r="A4" s="77" t="s">
        <v>81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23.25" customHeight="1" x14ac:dyDescent="0.35">
      <c r="A5" s="87" t="s">
        <v>3</v>
      </c>
      <c r="B5" s="84" t="s">
        <v>4</v>
      </c>
      <c r="C5" s="84" t="s">
        <v>5</v>
      </c>
      <c r="D5" s="81" t="s">
        <v>6</v>
      </c>
      <c r="E5" s="82"/>
      <c r="F5" s="82"/>
      <c r="G5" s="82"/>
      <c r="H5" s="83"/>
      <c r="I5" s="84" t="s">
        <v>7</v>
      </c>
      <c r="J5" s="84" t="s">
        <v>8</v>
      </c>
    </row>
    <row r="6" spans="1:10" ht="20.399999999999999" x14ac:dyDescent="0.35">
      <c r="A6" s="85"/>
      <c r="B6" s="85"/>
      <c r="C6" s="85"/>
      <c r="D6" s="73" t="s">
        <v>9</v>
      </c>
      <c r="E6" s="86" t="s">
        <v>10</v>
      </c>
      <c r="F6" s="73" t="s">
        <v>11</v>
      </c>
      <c r="G6" s="73" t="s">
        <v>12</v>
      </c>
      <c r="H6" s="73" t="s">
        <v>13</v>
      </c>
      <c r="I6" s="85"/>
      <c r="J6" s="85"/>
    </row>
    <row r="7" spans="1:10" ht="27.75" customHeight="1" x14ac:dyDescent="0.35">
      <c r="A7" s="74"/>
      <c r="B7" s="74"/>
      <c r="C7" s="74"/>
      <c r="D7" s="74"/>
      <c r="E7" s="74"/>
      <c r="F7" s="74"/>
      <c r="G7" s="74"/>
      <c r="H7" s="74"/>
      <c r="I7" s="74"/>
      <c r="J7" s="74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75"/>
      <c r="B41" s="76"/>
      <c r="C41" s="76"/>
      <c r="D41" s="76"/>
      <c r="E41" s="76"/>
      <c r="F41" s="76"/>
      <c r="G41" s="76"/>
      <c r="H41" s="76"/>
      <c r="I41" s="76"/>
      <c r="J41" s="76"/>
    </row>
    <row r="42" spans="1:10" ht="18.75" customHeight="1" x14ac:dyDescent="0.35">
      <c r="A42" s="75" t="s">
        <v>28</v>
      </c>
      <c r="B42" s="76"/>
      <c r="C42" s="76"/>
      <c r="D42" s="76"/>
      <c r="E42" s="76"/>
      <c r="F42" s="76"/>
      <c r="G42" s="76"/>
      <c r="H42" s="76"/>
      <c r="I42" s="76"/>
      <c r="J42" s="76"/>
    </row>
    <row r="43" spans="1:10" ht="18" customHeight="1" x14ac:dyDescent="0.35">
      <c r="A43" s="75" t="s">
        <v>29</v>
      </c>
      <c r="B43" s="76"/>
      <c r="C43" s="76"/>
      <c r="D43" s="76"/>
      <c r="E43" s="76"/>
      <c r="F43" s="76"/>
      <c r="G43" s="76"/>
      <c r="H43" s="76"/>
      <c r="I43" s="76"/>
      <c r="J43" s="76"/>
    </row>
    <row r="44" spans="1:10" ht="20.25" customHeight="1" x14ac:dyDescent="0.35">
      <c r="A44" s="77" t="s">
        <v>82</v>
      </c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4.25" customHeight="1" x14ac:dyDescent="0.35">
      <c r="A45" s="73" t="s">
        <v>3</v>
      </c>
      <c r="B45" s="73" t="s">
        <v>4</v>
      </c>
      <c r="C45" s="69" t="s">
        <v>30</v>
      </c>
      <c r="D45" s="70"/>
      <c r="E45" s="69" t="s">
        <v>31</v>
      </c>
      <c r="F45" s="70"/>
      <c r="G45" s="69" t="s">
        <v>32</v>
      </c>
      <c r="H45" s="70"/>
      <c r="I45" s="73" t="s">
        <v>33</v>
      </c>
      <c r="J45" s="79" t="s">
        <v>34</v>
      </c>
    </row>
    <row r="46" spans="1:10" ht="31.5" customHeight="1" x14ac:dyDescent="0.35">
      <c r="A46" s="74"/>
      <c r="B46" s="74"/>
      <c r="C46" s="71"/>
      <c r="D46" s="72"/>
      <c r="E46" s="71"/>
      <c r="F46" s="72"/>
      <c r="G46" s="71"/>
      <c r="H46" s="72"/>
      <c r="I46" s="74"/>
      <c r="J46" s="80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68" t="s">
        <v>35</v>
      </c>
      <c r="D47" s="67"/>
      <c r="E47" s="66">
        <f>รายงานการใช้จ่าย!D6</f>
        <v>742400</v>
      </c>
      <c r="F47" s="67"/>
      <c r="G47" s="66">
        <f>รายงานการใช้จ่าย!M6</f>
        <v>0</v>
      </c>
      <c r="H47" s="67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68" t="s">
        <v>37</v>
      </c>
      <c r="D48" s="67"/>
      <c r="E48" s="66">
        <f>รายงานการใช้จ่าย!D7</f>
        <v>91500</v>
      </c>
      <c r="F48" s="67"/>
      <c r="G48" s="66">
        <f>รายงานการใช้จ่าย!M7</f>
        <v>0</v>
      </c>
      <c r="H48" s="67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68" t="s">
        <v>37</v>
      </c>
      <c r="D49" s="67"/>
      <c r="E49" s="66">
        <f>รายงานการใช้จ่าย!D8</f>
        <v>600</v>
      </c>
      <c r="F49" s="67"/>
      <c r="G49" s="66">
        <f>รายงานการใช้จ่าย!M8</f>
        <v>0</v>
      </c>
      <c r="H49" s="67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68" t="s">
        <v>37</v>
      </c>
      <c r="D50" s="67"/>
      <c r="E50" s="66">
        <f>รายงานการใช้จ่าย!D9</f>
        <v>19100</v>
      </c>
      <c r="F50" s="67"/>
      <c r="G50" s="66">
        <f>รายงานการใช้จ่าย!M9</f>
        <v>5400</v>
      </c>
      <c r="H50" s="6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68" t="s">
        <v>37</v>
      </c>
      <c r="D51" s="67"/>
      <c r="E51" s="66">
        <f>รายงานการใช้จ่าย!D10</f>
        <v>115700</v>
      </c>
      <c r="F51" s="67"/>
      <c r="G51" s="66">
        <f>รายงานการใช้จ่าย!M10</f>
        <v>0</v>
      </c>
      <c r="H51" s="67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68" t="s">
        <v>37</v>
      </c>
      <c r="D52" s="67"/>
      <c r="E52" s="66">
        <f>รายงานการใช้จ่าย!D11</f>
        <v>111900</v>
      </c>
      <c r="F52" s="67"/>
      <c r="G52" s="66">
        <f>รายงานการใช้จ่าย!M11</f>
        <v>0</v>
      </c>
      <c r="H52" s="67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68" t="s">
        <v>37</v>
      </c>
      <c r="D53" s="67"/>
      <c r="E53" s="66">
        <f>รายงานการใช้จ่าย!D12</f>
        <v>16100</v>
      </c>
      <c r="F53" s="67"/>
      <c r="G53" s="66">
        <f>รายงานการใช้จ่าย!M12</f>
        <v>0</v>
      </c>
      <c r="H53" s="67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68" t="s">
        <v>37</v>
      </c>
      <c r="D54" s="67"/>
      <c r="E54" s="66">
        <f>รายงานการใช้จ่าย!D13</f>
        <v>19300</v>
      </c>
      <c r="F54" s="67"/>
      <c r="G54" s="66">
        <f>รายงานการใช้จ่าย!M13</f>
        <v>0</v>
      </c>
      <c r="H54" s="67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68" t="s">
        <v>37</v>
      </c>
      <c r="D55" s="67"/>
      <c r="E55" s="66">
        <f>รายงานการใช้จ่าย!D14</f>
        <v>5100</v>
      </c>
      <c r="F55" s="67"/>
      <c r="G55" s="66">
        <f>รายงานการใช้จ่าย!M14</f>
        <v>0</v>
      </c>
      <c r="H55" s="67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68" t="s">
        <v>37</v>
      </c>
      <c r="D56" s="67"/>
      <c r="E56" s="66">
        <f>รายงานการใช้จ่าย!D15</f>
        <v>14000</v>
      </c>
      <c r="F56" s="67"/>
      <c r="G56" s="66">
        <f>รายงานการใช้จ่าย!M15</f>
        <v>0</v>
      </c>
      <c r="H56" s="67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68" t="s">
        <v>37</v>
      </c>
      <c r="D57" s="67"/>
      <c r="E57" s="66">
        <f>รายงานการใช้จ่าย!D16</f>
        <v>1097300</v>
      </c>
      <c r="F57" s="67"/>
      <c r="G57" s="66">
        <f>รายงานการใช้จ่าย!M16</f>
        <v>450742.20000000007</v>
      </c>
      <c r="H57" s="6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68" t="s">
        <v>37</v>
      </c>
      <c r="D58" s="67"/>
      <c r="E58" s="66">
        <f>รายงานการใช้จ่าย!D17</f>
        <v>10000</v>
      </c>
      <c r="F58" s="67"/>
      <c r="G58" s="66">
        <f>รายงานการใช้จ่าย!M17</f>
        <v>0</v>
      </c>
      <c r="H58" s="67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68" t="s">
        <v>37</v>
      </c>
      <c r="D59" s="67"/>
      <c r="E59" s="66">
        <f>รายงานการใช้จ่าย!D18</f>
        <v>76900</v>
      </c>
      <c r="F59" s="67"/>
      <c r="G59" s="66">
        <f>รายงานการใช้จ่าย!M18</f>
        <v>88575</v>
      </c>
      <c r="H59" s="6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68" t="s">
        <v>37</v>
      </c>
      <c r="D60" s="67"/>
      <c r="E60" s="66">
        <f>รายงานการใช้จ่าย!D19</f>
        <v>2339900</v>
      </c>
      <c r="F60" s="67"/>
      <c r="G60" s="66">
        <f>รายงานการใช้จ่าย!M19</f>
        <v>0</v>
      </c>
      <c r="H60" s="67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68" t="s">
        <v>37</v>
      </c>
      <c r="D61" s="67"/>
      <c r="E61" s="66">
        <f>รายงานการใช้จ่าย!D20</f>
        <v>104000</v>
      </c>
      <c r="F61" s="67"/>
      <c r="G61" s="88"/>
      <c r="H61" s="6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68" t="s">
        <v>37</v>
      </c>
      <c r="D62" s="67"/>
      <c r="E62" s="66">
        <f>รายงานการใช้จ่าย!D21</f>
        <v>0</v>
      </c>
      <c r="F62" s="67"/>
      <c r="G62" s="66">
        <f>รายงานการใช้จ่าย!M21</f>
        <v>445182.80000000005</v>
      </c>
      <c r="H62" s="67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68" t="s">
        <v>37</v>
      </c>
      <c r="D63" s="67"/>
      <c r="E63" s="66">
        <f>รายงานการใช้จ่าย!D22</f>
        <v>0</v>
      </c>
      <c r="F63" s="67"/>
      <c r="G63" s="66">
        <f>รายงานการใช้จ่าย!M22</f>
        <v>4888.8599999999997</v>
      </c>
      <c r="H63" s="67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68" t="s">
        <v>37</v>
      </c>
      <c r="D64" s="67"/>
      <c r="E64" s="66">
        <f>รายงานการใช้จ่าย!D23</f>
        <v>0</v>
      </c>
      <c r="F64" s="67"/>
      <c r="G64" s="66">
        <f>รายงานการใช้จ่าย!M23</f>
        <v>5346.78</v>
      </c>
      <c r="H64" s="67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68" t="s">
        <v>37</v>
      </c>
      <c r="D65" s="67"/>
      <c r="E65" s="66">
        <f>รายงานการใช้จ่าย!D24</f>
        <v>0</v>
      </c>
      <c r="F65" s="67"/>
      <c r="G65" s="66">
        <f>รายงานการใช้จ่าย!M24</f>
        <v>6148.75</v>
      </c>
      <c r="H65" s="67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68" t="s">
        <v>37</v>
      </c>
      <c r="D66" s="67"/>
      <c r="E66" s="66">
        <f>รายงานการใช้จ่าย!D25</f>
        <v>0</v>
      </c>
      <c r="F66" s="67"/>
      <c r="G66" s="66">
        <f>รายงานการใช้จ่าย!M25</f>
        <v>36454</v>
      </c>
      <c r="H66" s="67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68" t="s">
        <v>37</v>
      </c>
      <c r="D67" s="67"/>
      <c r="E67" s="66">
        <f>รายงานการใช้จ่าย!D26</f>
        <v>86000</v>
      </c>
      <c r="F67" s="67"/>
      <c r="G67" s="66">
        <f>รายงานการใช้จ่าย!M26</f>
        <v>0</v>
      </c>
      <c r="H67" s="67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68" t="s">
        <v>37</v>
      </c>
      <c r="D68" s="67"/>
      <c r="E68" s="66">
        <f>รายงานการใช้จ่าย!D27</f>
        <v>240000</v>
      </c>
      <c r="F68" s="67"/>
      <c r="G68" s="66">
        <f>รายงานการใช้จ่าย!M27</f>
        <v>240000</v>
      </c>
      <c r="H68" s="67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68" t="s">
        <v>37</v>
      </c>
      <c r="D69" s="67"/>
      <c r="E69" s="66">
        <f>รายงานการใช้จ่าย!D28</f>
        <v>240000</v>
      </c>
      <c r="F69" s="67"/>
      <c r="G69" s="66">
        <f>รายงานการใช้จ่าย!M28</f>
        <v>240000</v>
      </c>
      <c r="H69" s="67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68" t="s">
        <v>37</v>
      </c>
      <c r="D70" s="67"/>
      <c r="E70" s="66">
        <f>รายงานการใช้จ่าย!D29</f>
        <v>7585</v>
      </c>
      <c r="F70" s="67"/>
      <c r="G70" s="66">
        <f>รายงานการใช้จ่าย!M29</f>
        <v>3360</v>
      </c>
      <c r="H70" s="6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68" t="s">
        <v>37</v>
      </c>
      <c r="D71" s="67"/>
      <c r="E71" s="66">
        <f>รายงานการใช้จ่าย!D30</f>
        <v>29320</v>
      </c>
      <c r="F71" s="67"/>
      <c r="G71" s="66">
        <f>รายงานการใช้จ่าย!M30</f>
        <v>10080</v>
      </c>
      <c r="H71" s="6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68" t="s">
        <v>37</v>
      </c>
      <c r="D72" s="67"/>
      <c r="E72" s="66">
        <f>รายงานการใช้จ่าย!D31</f>
        <v>323500</v>
      </c>
      <c r="F72" s="67"/>
      <c r="G72" s="66">
        <f>รายงานการใช้จ่าย!M31</f>
        <v>0</v>
      </c>
      <c r="H72" s="67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68" t="s">
        <v>37</v>
      </c>
      <c r="D73" s="67"/>
      <c r="E73" s="66">
        <f>รายงานการใช้จ่าย!D32</f>
        <v>86000</v>
      </c>
      <c r="F73" s="67"/>
      <c r="G73" s="66">
        <f>รายงานการใช้จ่าย!M32</f>
        <v>0</v>
      </c>
      <c r="H73" s="67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68" t="s">
        <v>37</v>
      </c>
      <c r="D74" s="67"/>
      <c r="E74" s="66">
        <f>รายงานการใช้จ่าย!D33</f>
        <v>36000</v>
      </c>
      <c r="F74" s="67"/>
      <c r="G74" s="66">
        <f>รายงานการใช้จ่าย!M33</f>
        <v>12000</v>
      </c>
      <c r="H74" s="6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68" t="s">
        <v>37</v>
      </c>
      <c r="D75" s="67"/>
      <c r="E75" s="66">
        <f>รายงานการใช้จ่าย!D34</f>
        <v>10000</v>
      </c>
      <c r="F75" s="67"/>
      <c r="G75" s="66">
        <f>รายงานการใช้จ่าย!M34</f>
        <v>6000</v>
      </c>
      <c r="H75" s="67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68" t="s">
        <v>37</v>
      </c>
      <c r="D76" s="67"/>
      <c r="E76" s="66">
        <f>รายงานการใช้จ่าย!D35</f>
        <v>2140</v>
      </c>
      <c r="F76" s="67"/>
      <c r="G76" s="66">
        <f>รายงานการใช้จ่าย!M35</f>
        <v>2140</v>
      </c>
      <c r="H76" s="67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68" t="s">
        <v>37</v>
      </c>
      <c r="D77" s="67"/>
      <c r="E77" s="66">
        <f>รายงานการใช้จ่าย!D36</f>
        <v>15000</v>
      </c>
      <c r="F77" s="67"/>
      <c r="G77" s="66">
        <f>รายงานการใช้จ่าย!M36</f>
        <v>15000</v>
      </c>
      <c r="H77" s="67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68" t="str">
        <f>รายงานการใช้จ่าย!C29</f>
        <v>ให้เจ้าหน้าที่การเงินทำการเบิก</v>
      </c>
      <c r="D78" s="67"/>
      <c r="E78" s="88"/>
      <c r="F78" s="67"/>
      <c r="G78" s="88"/>
      <c r="H78" s="67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68"/>
      <c r="D79" s="67"/>
      <c r="E79" s="66">
        <f>รายงานการใช้จ่าย!D37</f>
        <v>5839345</v>
      </c>
      <c r="F79" s="67"/>
      <c r="G79" s="66">
        <f>SUM(G47:H78)</f>
        <v>1571318.3900000001</v>
      </c>
      <c r="H79" s="67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35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35">
      <c r="A1" s="75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6" ht="22.5" customHeight="1" x14ac:dyDescent="0.35">
      <c r="A2" s="75" t="s">
        <v>29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6" ht="22.5" customHeight="1" x14ac:dyDescent="0.35">
      <c r="A3" s="77" t="s">
        <v>83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2.5" customHeight="1" x14ac:dyDescent="0.35">
      <c r="A4" s="73" t="s">
        <v>3</v>
      </c>
      <c r="B4" s="73" t="s">
        <v>4</v>
      </c>
      <c r="C4" s="73" t="s">
        <v>30</v>
      </c>
      <c r="D4" s="90" t="s">
        <v>31</v>
      </c>
      <c r="E4" s="2"/>
      <c r="F4" s="69" t="s">
        <v>32</v>
      </c>
      <c r="G4" s="89"/>
      <c r="H4" s="89"/>
      <c r="I4" s="89"/>
      <c r="J4" s="89"/>
      <c r="K4" s="89"/>
      <c r="L4" s="89"/>
      <c r="M4" s="70"/>
      <c r="N4" s="73" t="s">
        <v>33</v>
      </c>
      <c r="O4" s="91" t="s">
        <v>34</v>
      </c>
    </row>
    <row r="5" spans="1:16" ht="22.5" customHeight="1" x14ac:dyDescent="0.35">
      <c r="A5" s="74"/>
      <c r="B5" s="74"/>
      <c r="C5" s="74"/>
      <c r="D5" s="7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74"/>
      <c r="O5" s="72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ท่าม่วง-รายงานผลการใช้จ่าย 68</vt:lpstr>
      <vt:lpstr>แผนการใช้จ่าย</vt:lpstr>
      <vt:lpstr>รายงานการใช้จ่าย</vt:lpstr>
      <vt:lpstr>' ท่าม่วง-รายงานผลการใช้จ่าย 68'!Print_Area</vt:lpstr>
      <vt:lpstr>' ท่าม่วง-รายงานผลการใช้จ่าย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2025-04-14T17:47:11Z</cp:lastPrinted>
  <dcterms:created xsi:type="dcterms:W3CDTF">2024-01-10T07:59:11Z</dcterms:created>
  <dcterms:modified xsi:type="dcterms:W3CDTF">2025-04-14T17:47:41Z</dcterms:modified>
</cp:coreProperties>
</file>